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235" windowHeight="7680"/>
  </bookViews>
  <sheets>
    <sheet name="Прейскурант общий 100%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Titles" localSheetId="0">'Прейскурант общий 100%'!$25:$27</definedName>
    <definedName name="_xlnm.Print_Area" localSheetId="0">'Прейскурант общий 100%'!$A$1:$C$304</definedName>
  </definedNames>
  <calcPr calcId="145621"/>
</workbook>
</file>

<file path=xl/calcChain.xml><?xml version="1.0" encoding="utf-8"?>
<calcChain xmlns="http://schemas.openxmlformats.org/spreadsheetml/2006/main">
  <c r="B57" i="1" l="1"/>
  <c r="C284" i="1" l="1"/>
  <c r="C285" i="1"/>
  <c r="C286" i="1"/>
  <c r="C253" i="1"/>
  <c r="C254" i="1"/>
  <c r="C255" i="1"/>
  <c r="C245" i="1"/>
  <c r="C244" i="1"/>
  <c r="C243" i="1"/>
  <c r="C242" i="1"/>
  <c r="F111" i="1" l="1"/>
  <c r="F110" i="1"/>
  <c r="F109" i="1"/>
  <c r="B109" i="1"/>
  <c r="F103" i="1"/>
  <c r="D103" i="1"/>
  <c r="F102" i="1"/>
  <c r="D102" i="1"/>
  <c r="B102" i="1"/>
  <c r="F101" i="1"/>
  <c r="D101" i="1"/>
  <c r="B101" i="1"/>
  <c r="F100" i="1"/>
  <c r="D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56" i="1"/>
  <c r="B56" i="1"/>
  <c r="F77" i="1"/>
  <c r="B77" i="1"/>
  <c r="D57" i="1"/>
  <c r="F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59" i="1" l="1"/>
  <c r="F61" i="1"/>
  <c r="F63" i="1"/>
  <c r="F65" i="1"/>
  <c r="F67" i="1"/>
  <c r="F69" i="1"/>
  <c r="F71" i="1"/>
  <c r="F73" i="1"/>
  <c r="F75" i="1"/>
  <c r="F58" i="1"/>
  <c r="F60" i="1"/>
  <c r="F62" i="1"/>
  <c r="F64" i="1"/>
  <c r="F66" i="1"/>
  <c r="F68" i="1"/>
  <c r="F70" i="1"/>
  <c r="F72" i="1"/>
  <c r="F74" i="1"/>
  <c r="F76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56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3" i="1"/>
  <c r="D94" i="1"/>
  <c r="D95" i="1"/>
  <c r="D96" i="1"/>
  <c r="D97" i="1"/>
  <c r="D98" i="1"/>
  <c r="D99" i="1"/>
  <c r="D109" i="1"/>
  <c r="D110" i="1"/>
  <c r="D111" i="1"/>
</calcChain>
</file>

<file path=xl/sharedStrings.xml><?xml version="1.0" encoding="utf-8"?>
<sst xmlns="http://schemas.openxmlformats.org/spreadsheetml/2006/main" count="432" uniqueCount="340">
  <si>
    <t>Прейскурант цен</t>
  </si>
  <si>
    <t>Код</t>
  </si>
  <si>
    <t>Наименование</t>
  </si>
  <si>
    <t>Цена (руб)</t>
  </si>
  <si>
    <t>Сумма на ФОТ</t>
  </si>
  <si>
    <t>Проценты на ФОТ</t>
  </si>
  <si>
    <t>Клинико-диагностические лабораторные исследования</t>
  </si>
  <si>
    <t>Подсчет тромбоцитов по Фонио</t>
  </si>
  <si>
    <t>Исследование уровня глюкозы в крови</t>
  </si>
  <si>
    <t>Определения калия (нартия) в сыворотки крови ионоселективном методом</t>
  </si>
  <si>
    <t>29.1</t>
  </si>
  <si>
    <t>Исследование уровня общего билирубина в крови</t>
  </si>
  <si>
    <t>29.2</t>
  </si>
  <si>
    <t>Исследование уровня содержания лактат-дегидрогеназы (ЛДГ) крови</t>
  </si>
  <si>
    <t>Исследование уровня общего кальция в крови</t>
  </si>
  <si>
    <t>Исследование уровня мочевой кислоты в крови</t>
  </si>
  <si>
    <t>Исследование уровня холестерина в крови</t>
  </si>
  <si>
    <t>Исследование уровня мочевины в крови</t>
  </si>
  <si>
    <t>Исследование уровня общего белка в крови</t>
  </si>
  <si>
    <t>Исследование уровня триглицеридов в крови.</t>
  </si>
  <si>
    <t>Исследование уровня аланин - трансаминазы в крови</t>
  </si>
  <si>
    <t>Исследование уровня аспарат - трансаминазы в крови</t>
  </si>
  <si>
    <t>Исследование уровня щелочной фосфатазы в крови</t>
  </si>
  <si>
    <t>Исследование уровня гамма - глютамилтрансферазы в крови</t>
  </si>
  <si>
    <t>Исследование уровня общих липидов в крови</t>
  </si>
  <si>
    <t>Исследование уровня железа сыворотки крови</t>
  </si>
  <si>
    <t>Исследование уровня альфа-амилазы в сыворотке/плазме крови</t>
  </si>
  <si>
    <t>Исследование уровня креатинкеназы в крови</t>
  </si>
  <si>
    <t>Исследование ревматоидного фактора</t>
  </si>
  <si>
    <t>Определение уровня С-реактивного белка</t>
  </si>
  <si>
    <t>Ультразвуковые исследования</t>
  </si>
  <si>
    <t>30.2</t>
  </si>
  <si>
    <t>Функциональная диагностика</t>
  </si>
  <si>
    <t>40.1</t>
  </si>
  <si>
    <t>40.2</t>
  </si>
  <si>
    <t>40.3</t>
  </si>
  <si>
    <t>40.5</t>
  </si>
  <si>
    <t>40.6</t>
  </si>
  <si>
    <t>40.8</t>
  </si>
  <si>
    <t>40.9</t>
  </si>
  <si>
    <t>Стационарное лечение</t>
  </si>
  <si>
    <t>50.1</t>
  </si>
  <si>
    <t>50.2</t>
  </si>
  <si>
    <t>Исследования в аритмологическом кабинете</t>
  </si>
  <si>
    <t>40.7</t>
  </si>
  <si>
    <t>Холтеровское суточное мониторирование АД</t>
  </si>
  <si>
    <t>40.4</t>
  </si>
  <si>
    <t>Велоэргометрия</t>
  </si>
  <si>
    <t>450.0</t>
  </si>
  <si>
    <t>450.2</t>
  </si>
  <si>
    <t>450.3</t>
  </si>
  <si>
    <t xml:space="preserve">Пребывание в 2-местной  палате 3 категории                                                               (холодильник, телевизор, санузел на этаже) </t>
  </si>
  <si>
    <t>Проведение платных консультаций врачей-специалистов</t>
  </si>
  <si>
    <t>60.1</t>
  </si>
  <si>
    <t>Консультация врача-специалиста б/к</t>
  </si>
  <si>
    <t>60.2</t>
  </si>
  <si>
    <t>Консультация врача-специалиста 2 категории</t>
  </si>
  <si>
    <t>60.3</t>
  </si>
  <si>
    <t>Консультация врача-специалиста 1 категории</t>
  </si>
  <si>
    <t>60.4</t>
  </si>
  <si>
    <t>Консультация врача-специалиста высшей категории</t>
  </si>
  <si>
    <t>60.5</t>
  </si>
  <si>
    <t>Консультация врача-специалиста высшей категории-заведующего отделением (отличник здравоохранения, заслуженный врач)</t>
  </si>
  <si>
    <t>121.0</t>
  </si>
  <si>
    <t>Консультация логопеда</t>
  </si>
  <si>
    <t>Онтогенетическая обусловленная гимнастика</t>
  </si>
  <si>
    <t>ПНФ (проприоцептивная нейромышечная фасцилятация) для верхних или нижних конечностей</t>
  </si>
  <si>
    <t>Мягкотканная мануальная терапия (пир, пострецепроктная релаксакция, миофасциальный релиз)</t>
  </si>
  <si>
    <t>Ортезирование суставов, формированием правильного статодинамического стереотипа</t>
  </si>
  <si>
    <t>Ортезирование суставов, формированием правильного статодинамического стереотипа с использованием тредмила, степпера</t>
  </si>
  <si>
    <t>Механотерапия для верхних или нижних конечностей</t>
  </si>
  <si>
    <t>Эрготерапия</t>
  </si>
  <si>
    <t>Вертикализация с помощью поворотного стола</t>
  </si>
  <si>
    <t>Функциональная электростимуляция</t>
  </si>
  <si>
    <t>Электрофорез с лекарственными веществами</t>
  </si>
  <si>
    <t>Магнитотерапия</t>
  </si>
  <si>
    <t>Лазеротерапия</t>
  </si>
  <si>
    <t>Миоэлектростимуляция</t>
  </si>
  <si>
    <t>Токи Дарсонваля</t>
  </si>
  <si>
    <t>Прессомассаж</t>
  </si>
  <si>
    <t>Восстановительное лечение</t>
  </si>
  <si>
    <t>120.0</t>
  </si>
  <si>
    <t>Прессотерапия конечностей (1 пара), 1 сеанс</t>
  </si>
  <si>
    <t>30.1</t>
  </si>
  <si>
    <t>Эхокардиография (УЗИ сердца)</t>
  </si>
  <si>
    <t>Комплексное УЗИ  внутренних органов (печень+почки+поджелудочная железа+селезенка)</t>
  </si>
  <si>
    <t>30.3</t>
  </si>
  <si>
    <t>Ультразвуковое исследование почек</t>
  </si>
  <si>
    <t>30.4</t>
  </si>
  <si>
    <t>Ультразвуковое исследование щитовидной железы</t>
  </si>
  <si>
    <t>30.9</t>
  </si>
  <si>
    <t>Исследование сосудов шеи с цветным допплеровским картированием</t>
  </si>
  <si>
    <t>30.11</t>
  </si>
  <si>
    <t>30.12</t>
  </si>
  <si>
    <t>Ультразвуковое исследование печени</t>
  </si>
  <si>
    <t>Ультразвуковое исследование пожелудочной железы</t>
  </si>
  <si>
    <t>30.13</t>
  </si>
  <si>
    <t>30.14</t>
  </si>
  <si>
    <t>Ультразвуковое исследование селезенки</t>
  </si>
  <si>
    <t>Ультразвуковое исследование мочевого пузыря</t>
  </si>
  <si>
    <t xml:space="preserve">Ручной массаж конечностей </t>
  </si>
  <si>
    <t>Ручной массаж шеи</t>
  </si>
  <si>
    <t>Ручной массаж воротниковой зоны</t>
  </si>
  <si>
    <t>Ручной массаж пояснично-кресцовой области</t>
  </si>
  <si>
    <t>Ручной массаж шейно-грудного отдела позвоночника</t>
  </si>
  <si>
    <t>Ручной массаж области позвоночника</t>
  </si>
  <si>
    <t>Определение протромбинового времени с тромбопластинкальц.смесью, протромбированного индекса,расчет МНО</t>
  </si>
  <si>
    <t>20.3</t>
  </si>
  <si>
    <t>20.4</t>
  </si>
  <si>
    <t>20.5</t>
  </si>
  <si>
    <t>Рентгенография сердца с контрастированным пищеводом</t>
  </si>
  <si>
    <t>20.5.1</t>
  </si>
  <si>
    <t>Рентгенография сердца в трех проекциях</t>
  </si>
  <si>
    <t>20.6</t>
  </si>
  <si>
    <t>Рентгенография костей в 1 проекции</t>
  </si>
  <si>
    <t>20.7</t>
  </si>
  <si>
    <t>Рентгенография костей в 2 проекциях</t>
  </si>
  <si>
    <t>20.8</t>
  </si>
  <si>
    <t>Рентгенография костей таза</t>
  </si>
  <si>
    <t>20.9</t>
  </si>
  <si>
    <t>Рентгенография черепа в 1 проекции</t>
  </si>
  <si>
    <t>20.10</t>
  </si>
  <si>
    <t>Рентгенография черепа в 2 проекциях</t>
  </si>
  <si>
    <t>20.11</t>
  </si>
  <si>
    <t>Рентгенография придаточных пазух носа</t>
  </si>
  <si>
    <t>20.12</t>
  </si>
  <si>
    <t>Рентгенография позвоночника в 1 проекции(функциональная проба С1-С7,L1-L5) 1 снимок</t>
  </si>
  <si>
    <t>20.13</t>
  </si>
  <si>
    <t>Рентгенография позвоночника в 2 проекциях(шейный отдел)</t>
  </si>
  <si>
    <t>20.14</t>
  </si>
  <si>
    <t>Рентгенография позвоночника в 2 проекциях(грудной отдел)</t>
  </si>
  <si>
    <t>20.15</t>
  </si>
  <si>
    <t>Рентгенография позвоночника в 2 проекциях(пояснично-крестцовый отдел)</t>
  </si>
  <si>
    <t>40.10</t>
  </si>
  <si>
    <t>Кардиоинтервалография</t>
  </si>
  <si>
    <t>Приложение №</t>
  </si>
  <si>
    <t xml:space="preserve">К приказу №  </t>
  </si>
  <si>
    <t>"УТВЕРЖДАЮ"</t>
  </si>
  <si>
    <t xml:space="preserve">Главный врач </t>
  </si>
  <si>
    <t xml:space="preserve">ГБУЗ КО "Городская больница №2 </t>
  </si>
  <si>
    <t>«Сосновая Роща»</t>
  </si>
  <si>
    <t>_________________ М.А. Холопов</t>
  </si>
  <si>
    <t>М.П.</t>
  </si>
  <si>
    <r>
      <t>"___"______________</t>
    </r>
    <r>
      <rPr>
        <u/>
        <sz val="12"/>
        <color theme="1"/>
        <rFont val="Times New Roman"/>
        <family val="1"/>
        <charset val="204"/>
      </rPr>
      <t>2015  г</t>
    </r>
    <r>
      <rPr>
        <sz val="12"/>
        <color theme="1"/>
        <rFont val="Times New Roman"/>
        <family val="1"/>
        <charset val="204"/>
      </rPr>
      <t>.</t>
    </r>
  </si>
  <si>
    <t>ЭГДС  (эзофагогастродуоденоскопия)</t>
  </si>
  <si>
    <t>Исследования в эндоскопическом кабинете</t>
  </si>
  <si>
    <t>40.11</t>
  </si>
  <si>
    <t xml:space="preserve">Пребывание в 1-местной  палате 1 категории                                                               (с туалетом, раковиной, холодильник, телевизор) </t>
  </si>
  <si>
    <t xml:space="preserve">Пребывание в 2-местной  палате 2 категории                                                               (с туалетом, раковиной, холодильник, телевизор) </t>
  </si>
  <si>
    <t>Наименование КЗГ</t>
  </si>
  <si>
    <t>Стоимость 1 случая лечения</t>
  </si>
  <si>
    <t>Стационарное лечение в палатах III категории (2-местная палата, есть раковина с холодной и горячей водой, туалет на этаже, холодильник, телевизор, эл. чайник, СВЧ печь) кардиологического профиля</t>
  </si>
  <si>
    <t>59 К/3</t>
  </si>
  <si>
    <t>1 случая лечения в кардиологическом отделении (стенокардия(кроме нестабильной), хроническая ишемическая болезнь сердца, коронарография проводилась)</t>
  </si>
  <si>
    <t>59,2</t>
  </si>
  <si>
    <t>1 случая лечения в кардиологическом отделении (стенокардия(кроме нестабильной), хроническая ишемическая болезнь сердца, коронарография проводилась, установка стента в сосуд)</t>
  </si>
  <si>
    <t>59,3</t>
  </si>
  <si>
    <t>1 случая лечения в кардиологическом отделении (стенокардия(кроме нестабильной), хроническая ишемическая болезнь сердца, коронарография проводилась, баллоная вазодилитация)</t>
  </si>
  <si>
    <t>59,4</t>
  </si>
  <si>
    <t>1 случая лечения в кардиологическом отделении (стенокардия(кроме нестабильной), хроническая ишемическая болезнь сердца, коронарография проводилась, баллоная вазодилитация, установка стента в сосуд)</t>
  </si>
  <si>
    <t>61.2</t>
  </si>
  <si>
    <t>1 случая лечения в кардиологическом отделении (нестабильная стенокардия, инфаркт миокарда, легочная эмболия, лечение с тромболитической терапией, проводилась коронарография,установка стента в сосуд)</t>
  </si>
  <si>
    <t>61.3</t>
  </si>
  <si>
    <t>1 случая лечения в кардиологическом отделении (нестабильная стенокардия, инфаркт миокарда, легочная эмболия, лечение с тромболитической терапией, проводилась коронарография , баллоная вазодилитация)</t>
  </si>
  <si>
    <t>61.4</t>
  </si>
  <si>
    <t>1 случая лечения в кардиологическом отделении (нестабильная стенокардия, инфаркт миокарда, легочная эмболия, лечение с тромболитической терапией, проводилась коронарография, баллоная вазодилитация, установка стента в сосуд)</t>
  </si>
  <si>
    <r>
      <t>Стационарное лечение в палатах III категории (</t>
    </r>
    <r>
      <rPr>
        <b/>
        <sz val="10.5"/>
        <color theme="1"/>
        <rFont val="Times New Roman"/>
        <family val="1"/>
        <charset val="204"/>
      </rPr>
      <t>2-местная палата, есть раковина с холодной и горячей водой, туалет на этаже, холодильник, телевизор, эл. Чайник, СВЧ печь</t>
    </r>
    <r>
      <rPr>
        <b/>
        <sz val="11"/>
        <color theme="1"/>
        <rFont val="Times New Roman"/>
        <family val="1"/>
        <charset val="204"/>
      </rPr>
      <t>) неврологического профиля</t>
    </r>
  </si>
  <si>
    <t>72 Н/3</t>
  </si>
  <si>
    <t>Стоимость (руб.) за один случай лечения (100% выполнения стандарта)</t>
  </si>
  <si>
    <t>Кардиологический профиль</t>
  </si>
  <si>
    <t xml:space="preserve">Стационарное лечение </t>
  </si>
  <si>
    <t>Неврологический профиль</t>
  </si>
  <si>
    <t>Стоимость 1 день лечения</t>
  </si>
  <si>
    <r>
      <t>Стационарное лечение в палатах III категории (</t>
    </r>
    <r>
      <rPr>
        <b/>
        <sz val="10.5"/>
        <color theme="1"/>
        <rFont val="Times New Roman"/>
        <family val="1"/>
        <charset val="204"/>
      </rPr>
      <t>2-местная палата, есть раковина с холодной и горячей водой, туалет на этаже, холодильник, телевизор, эл. чайник, СВЧ печь</t>
    </r>
    <r>
      <rPr>
        <b/>
        <sz val="11"/>
        <color theme="1"/>
        <rFont val="Times New Roman"/>
        <family val="1"/>
        <charset val="204"/>
      </rPr>
      <t>) кардиологического профиля</t>
    </r>
  </si>
  <si>
    <t>59 К/3/1</t>
  </si>
  <si>
    <t>72 Н/3/1</t>
  </si>
  <si>
    <t>72 Н/3/3</t>
  </si>
  <si>
    <t>Фонофорез</t>
  </si>
  <si>
    <t>(-клиноортостатическая проба;</t>
  </si>
  <si>
    <t xml:space="preserve">Кардиоинтервалографическая проба:                                                                                                                                           </t>
  </si>
  <si>
    <t xml:space="preserve"> -проба с фиксированным темпом дыхания;)</t>
  </si>
  <si>
    <t>Мигрень, головная боль</t>
  </si>
  <si>
    <t>Транзисторные ишемические приступы, сосудистые мозговые синдромы</t>
  </si>
  <si>
    <t>Другие цереброваскуляторные болезни</t>
  </si>
  <si>
    <t>Дорсопатии, спондилопатии, переломы позвоночника</t>
  </si>
  <si>
    <t>Доброкачественные новообразования нервной системы</t>
  </si>
  <si>
    <t>Рентгенография грудной клетки в 1 проекции</t>
  </si>
  <si>
    <t>Рентгенография грудной клетки в 2 проекциях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</si>
  <si>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</si>
  <si>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</si>
  <si>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</si>
  <si>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</si>
  <si>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</si>
  <si>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</si>
  <si>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</si>
  <si>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</si>
  <si>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</si>
  <si>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</si>
  <si>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</si>
  <si>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</si>
  <si>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</si>
  <si>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</si>
  <si>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</si>
  <si>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</si>
  <si>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</si>
  <si>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Пребывание в палатах повышенной комфортности</t>
  </si>
  <si>
    <t>123</t>
  </si>
  <si>
    <t>124</t>
  </si>
  <si>
    <t>125</t>
  </si>
  <si>
    <t>Взятие материала на биопсию при прведении ЭГДС  (эзофагогастродуоденоскопия)</t>
  </si>
  <si>
    <t>ЭГДС  (эзофагогастродуоденоскопия) с взятием материала на биопсию</t>
  </si>
  <si>
    <t>Отделение лучевой диагностики</t>
  </si>
  <si>
    <t>Прочие платные медицинские услуги</t>
  </si>
  <si>
    <t>175</t>
  </si>
  <si>
    <t>Ботулинотерапия</t>
  </si>
  <si>
    <t>60.6</t>
  </si>
  <si>
    <t>Ботулинотерапия (с медикаментами)</t>
  </si>
  <si>
    <t>170</t>
  </si>
  <si>
    <t xml:space="preserve">Блокада паравертебральная </t>
  </si>
  <si>
    <t>171</t>
  </si>
  <si>
    <t>Блокада триггерных точек (1 процедура с лекарственным препаратом "Гидрокортизон")</t>
  </si>
  <si>
    <t>172</t>
  </si>
  <si>
    <t>Блокада триггерных точек (1 процедура с лекарственным препаратом "Дипроспан")</t>
  </si>
  <si>
    <t>173</t>
  </si>
  <si>
    <t>174</t>
  </si>
  <si>
    <t>200.1</t>
  </si>
  <si>
    <t>Магнитная резонансная томография (одна область исследования)</t>
  </si>
  <si>
    <t>201.1</t>
  </si>
  <si>
    <t>Магнитная резонансная томография с контрастом (одна область исследования)</t>
  </si>
  <si>
    <t>202.1</t>
  </si>
  <si>
    <t>Магнитная резонансная томография болюсным способом (одна область исследования)</t>
  </si>
  <si>
    <t>206</t>
  </si>
  <si>
    <t>Дубликат заключения</t>
  </si>
  <si>
    <t>207</t>
  </si>
  <si>
    <t>Дубликат снимка</t>
  </si>
  <si>
    <t>203.1</t>
  </si>
  <si>
    <t>204.1</t>
  </si>
  <si>
    <t>Спиральная компьютерная томография с внутривенным усилением (одна область исследования)</t>
  </si>
  <si>
    <t>Спиральная компьютерная томография без внутривеннего усиления (одна область исследования)</t>
  </si>
  <si>
    <t>205.1</t>
  </si>
  <si>
    <t>Спиральная компьютерная томография с внутривенным усилением болюсным способом (одна область исследования)</t>
  </si>
  <si>
    <t>60.0 К/3</t>
  </si>
  <si>
    <t>Нестабильная стенокардия, инфаркт миокарда, легочная эмболия, уровень 1</t>
  </si>
  <si>
    <t>61.0 К/3</t>
  </si>
  <si>
    <t>Нестабильная стенокардия, инфаркт миокарда, легочная эмболия, уровень 3</t>
  </si>
  <si>
    <t>62.0 К/3</t>
  </si>
  <si>
    <t>Нарушение ритма и проводимости, уровень 1</t>
  </si>
  <si>
    <t>171.0 К/3</t>
  </si>
  <si>
    <t>Гипертоническая болезнь в стадии обострения</t>
  </si>
  <si>
    <t xml:space="preserve">172.0 К/3   </t>
  </si>
  <si>
    <t>Стенокардия (кроме нестабильной), хроническая ишемическая болезнь сердца, уровень 1</t>
  </si>
  <si>
    <t>173.0 К/3</t>
  </si>
  <si>
    <t>Другие болезни сердца, уровень 1</t>
  </si>
  <si>
    <t>67.0 Н/3</t>
  </si>
  <si>
    <t>Воспалительные заболевания ЦНС,взрослые</t>
  </si>
  <si>
    <t>69.0 Н/3</t>
  </si>
  <si>
    <t>Дегенеративные болезни нервной системы</t>
  </si>
  <si>
    <t>70.0 Н/3</t>
  </si>
  <si>
    <t>Демиелинизирующие болезни нервной системы</t>
  </si>
  <si>
    <t>71.0 Н/3</t>
  </si>
  <si>
    <t>Эпилепсия, судороги, уровень 2</t>
  </si>
  <si>
    <t>73.0 Н/3</t>
  </si>
  <si>
    <t>Расстройства периферической нервной системы</t>
  </si>
  <si>
    <t>74.0 Н/3</t>
  </si>
  <si>
    <t>Другие нарушения нервной системы, уровень 2</t>
  </si>
  <si>
    <t>74.10 Н/3</t>
  </si>
  <si>
    <t>Другие нарушения нервной системы, уровень 1</t>
  </si>
  <si>
    <t>75.0 Н/3</t>
  </si>
  <si>
    <t>76.0 Н/3</t>
  </si>
  <si>
    <t>Кровоизлияние в мозг</t>
  </si>
  <si>
    <t>77.0 Н/3</t>
  </si>
  <si>
    <t>Инфаркт мозга, уровень 2</t>
  </si>
  <si>
    <t>78.0 Н/3</t>
  </si>
  <si>
    <t>Инфаркт мозга, уровень 1</t>
  </si>
  <si>
    <t>79.0 Н/3</t>
  </si>
  <si>
    <t>81.0 Н/3</t>
  </si>
  <si>
    <t>Дорсопатии, спондилопатии, остеопатии</t>
  </si>
  <si>
    <t>89.0 Н/3</t>
  </si>
  <si>
    <t>67.0 Н/3/1</t>
  </si>
  <si>
    <t>69.0 Н/3/1</t>
  </si>
  <si>
    <t>70.0 Н/3/1</t>
  </si>
  <si>
    <t>71.0 Н/3/1</t>
  </si>
  <si>
    <t>73.0 Н/3/1</t>
  </si>
  <si>
    <t>74.0 Н/3/1</t>
  </si>
  <si>
    <t>Другие нарушения нервной системы (уровень 1)</t>
  </si>
  <si>
    <t>74.10 Н/3/1</t>
  </si>
  <si>
    <t>Другие нарушения нервной системы (уровень 2)</t>
  </si>
  <si>
    <t>75.0 Н/3/1</t>
  </si>
  <si>
    <t>76.0 Н/3/1</t>
  </si>
  <si>
    <t>77.0 Н/3/1</t>
  </si>
  <si>
    <t>78.0 Н/3/1</t>
  </si>
  <si>
    <t>79.0 Н/3/1</t>
  </si>
  <si>
    <t>81.0 Н/3/1</t>
  </si>
  <si>
    <t>89.0 Н/3/1</t>
  </si>
  <si>
    <t>67.0 Н/3/3</t>
  </si>
  <si>
    <t>69.0 Н/3/3</t>
  </si>
  <si>
    <t>70.0 Н/3/3</t>
  </si>
  <si>
    <t>71.0 Н/3/3</t>
  </si>
  <si>
    <t>73.0 Н/3/3</t>
  </si>
  <si>
    <t>74.0 Н/3/3</t>
  </si>
  <si>
    <t>74.10 Н/3/3</t>
  </si>
  <si>
    <t>75.0 Н/3/3</t>
  </si>
  <si>
    <t>76.0 Н/3/3</t>
  </si>
  <si>
    <t>77.0 Н/3/3</t>
  </si>
  <si>
    <t>78.0 Н/3/3</t>
  </si>
  <si>
    <t>79.0 Н/3/3</t>
  </si>
  <si>
    <t>81.0 Н/3/3</t>
  </si>
  <si>
    <t>89.0 Н/3/3</t>
  </si>
  <si>
    <t>60.0 К/3/1</t>
  </si>
  <si>
    <t>61.0 К/3/1</t>
  </si>
  <si>
    <t>62.0 К/3/1</t>
  </si>
  <si>
    <t>171.0 К/3/1</t>
  </si>
  <si>
    <t xml:space="preserve">172.0 К/3/1   </t>
  </si>
  <si>
    <t>173.0 К/3/1</t>
  </si>
  <si>
    <t>60.0 К/3/3</t>
  </si>
  <si>
    <t>61.0 К/3/3</t>
  </si>
  <si>
    <t>62.0 К/3/3</t>
  </si>
  <si>
    <t>171.0 К/3/3</t>
  </si>
  <si>
    <t xml:space="preserve">172.0 К/3/3   </t>
  </si>
  <si>
    <t>173.0 К/3/3</t>
  </si>
  <si>
    <t>Стоимость (руб.) на 2-3 (два-три) дня лечения</t>
  </si>
  <si>
    <t>Стоимость (руб.) на 1 (один) день лечения</t>
  </si>
  <si>
    <t>ГБУЗ КО "ГКБ "Сосновая роща"</t>
  </si>
  <si>
    <t>Консультация медицинского психолога</t>
  </si>
  <si>
    <t>Блокада дугоотросчатых суставов (процедура с лекарственным препаратом "Гидрокортизон")</t>
  </si>
  <si>
    <t>Блокада дугоотросчатых суставов (процедура с лекарственным препаратом "Дипросан")</t>
  </si>
  <si>
    <t>126</t>
  </si>
  <si>
    <t>127</t>
  </si>
  <si>
    <t>ЭГДС  (эзофагогастродуоденоскопия) с взятием на гистологическое исследование биопсийного материала и результатами лабораторных исследований</t>
  </si>
  <si>
    <t>ЭГДС  (эзофагогастродуоденоскопия) с взятием материала для определения антител к Helicobacter pylori и результатами лабораторных исследований</t>
  </si>
  <si>
    <t>130А</t>
  </si>
  <si>
    <t>Диагностическое обследование сердечно-сосудистой системы</t>
  </si>
  <si>
    <t>90М/2</t>
  </si>
  <si>
    <t>90М/3</t>
  </si>
  <si>
    <t>Медицинская нейрореабилитация</t>
  </si>
  <si>
    <t>Медицинская нейрореабилитация укороченный курс</t>
  </si>
  <si>
    <t xml:space="preserve">Утверждено приказом </t>
  </si>
  <si>
    <t>№01-04/135 от 28.03.2022г.</t>
  </si>
  <si>
    <t>на  платные медицинские услуги                                                                                                                                                                             в ГБУЗ КО "ГКБ "Сосновая роща" с 01.04.2022 года</t>
  </si>
  <si>
    <t>"___"______________2022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</si>
</sst>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4"/>
      <name val="Times New Roman"/>
      <family val="1"/>
    </font>
    <font>
      <b/>
      <sz val="16"/>
      <color rgb="FF0000FF"/>
      <name val="Times New Roman"/>
      <family val="1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u/>
      <sz val="14"/>
      <name val="Times New Roman"/>
      <family val="1"/>
    </font>
    <font>
      <b/>
      <sz val="12"/>
      <name val="Times New Roman CE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6" fillId="2" borderId="0" xfId="0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7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8" fillId="2" borderId="0" xfId="0" applyFont="1" applyFill="1" applyAlignment="1">
      <alignment vertical="center"/>
    </xf>
    <xf numFmtId="3" fontId="18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15" fillId="2" borderId="0" xfId="0" applyNumberFormat="1" applyFont="1" applyFill="1" applyAlignment="1">
      <alignment wrapText="1"/>
    </xf>
    <xf numFmtId="1" fontId="15" fillId="2" borderId="0" xfId="0" applyNumberFormat="1" applyFont="1" applyFill="1" applyAlignment="1">
      <alignment wrapText="1"/>
    </xf>
    <xf numFmtId="1" fontId="15" fillId="2" borderId="0" xfId="0" applyNumberFormat="1" applyFont="1" applyFill="1" applyAlignment="1">
      <alignment vertical="center" wrapText="1"/>
    </xf>
    <xf numFmtId="3" fontId="15" fillId="2" borderId="0" xfId="0" applyNumberFormat="1" applyFont="1" applyFill="1" applyAlignment="1">
      <alignment horizontal="center" vertical="center"/>
    </xf>
    <xf numFmtId="1" fontId="0" fillId="2" borderId="0" xfId="0" applyNumberFormat="1" applyFont="1" applyFill="1" applyAlignment="1">
      <alignment wrapText="1"/>
    </xf>
    <xf numFmtId="1" fontId="18" fillId="2" borderId="0" xfId="0" applyNumberFormat="1" applyFont="1" applyFill="1" applyAlignment="1">
      <alignment vertical="center" wrapText="1"/>
    </xf>
    <xf numFmtId="1" fontId="16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/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1" fillId="2" borderId="0" xfId="0" applyFont="1" applyFill="1" applyAlignment="1">
      <alignment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0" fillId="2" borderId="0" xfId="0" applyFill="1" applyBorder="1" applyAlignment="1"/>
    <xf numFmtId="0" fontId="2" fillId="2" borderId="2" xfId="0" applyFont="1" applyFill="1" applyBorder="1"/>
    <xf numFmtId="1" fontId="1" fillId="2" borderId="0" xfId="0" applyNumberFormat="1" applyFont="1" applyFill="1"/>
    <xf numFmtId="0" fontId="10" fillId="2" borderId="1" xfId="0" applyFont="1" applyFill="1" applyBorder="1"/>
    <xf numFmtId="2" fontId="10" fillId="2" borderId="1" xfId="0" applyNumberFormat="1" applyFont="1" applyFill="1" applyBorder="1"/>
    <xf numFmtId="0" fontId="10" fillId="2" borderId="0" xfId="0" applyFont="1" applyFill="1"/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0" fillId="2" borderId="0" xfId="0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49" fontId="25" fillId="2" borderId="1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49" fontId="25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3" fontId="19" fillId="2" borderId="16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3" fontId="22" fillId="2" borderId="22" xfId="0" applyNumberFormat="1" applyFont="1" applyFill="1" applyBorder="1" applyAlignment="1">
      <alignment horizontal="center" vertical="center" wrapText="1"/>
    </xf>
    <xf numFmtId="49" fontId="0" fillId="2" borderId="23" xfId="0" applyNumberFormat="1" applyFont="1" applyFill="1" applyBorder="1" applyAlignment="1">
      <alignment horizontal="center"/>
    </xf>
    <xf numFmtId="3" fontId="22" fillId="2" borderId="24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9" fontId="0" fillId="2" borderId="37" xfId="0" applyNumberFormat="1" applyFont="1" applyFill="1" applyBorder="1" applyAlignment="1">
      <alignment horizontal="center"/>
    </xf>
    <xf numFmtId="3" fontId="22" fillId="2" borderId="38" xfId="0" applyNumberFormat="1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2" fontId="5" fillId="2" borderId="24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 wrapText="1"/>
    </xf>
    <xf numFmtId="0" fontId="22" fillId="2" borderId="23" xfId="0" applyFont="1" applyFill="1" applyBorder="1" applyAlignment="1">
      <alignment horizontal="center" vertical="center" wrapText="1"/>
    </xf>
    <xf numFmtId="49" fontId="8" fillId="2" borderId="25" xfId="0" applyNumberFormat="1" applyFont="1" applyFill="1" applyBorder="1" applyAlignment="1">
      <alignment horizontal="center"/>
    </xf>
    <xf numFmtId="0" fontId="8" fillId="2" borderId="39" xfId="0" applyFont="1" applyFill="1" applyBorder="1" applyAlignment="1">
      <alignment horizontal="left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2" fontId="5" fillId="2" borderId="26" xfId="0" applyNumberFormat="1" applyFont="1" applyFill="1" applyBorder="1" applyAlignment="1">
      <alignment horizontal="center" vertical="center" wrapText="1"/>
    </xf>
    <xf numFmtId="2" fontId="27" fillId="2" borderId="1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71;&#1082;&#1091;&#1096;&#1080;&#1085;&#1072;/2012/&#1055;&#1083;&#1072;&#1090;&#1085;&#1099;&#1077;/&#1056;&#1072;&#1089;&#1095;&#1077;&#1090;%202012/&#1051;&#1072;&#1073;&#1086;&#1088;&#1072;&#1090;&#1086;&#1088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71;&#1082;&#1091;&#1096;&#1080;&#1085;&#1072;/2012/&#1055;&#1083;&#1072;&#1090;&#1085;&#1099;&#1077;/&#1056;&#1072;&#1089;&#1095;&#1077;&#1090;%202012/&#1060;&#1091;&#1085;&#1082;&#1094;&#1080;&#1086;&#1085;&#1072;&#1083;&#1100;&#1085;&#1072;&#1103;%20&#1076;&#1080;&#1072;&#1075;&#1085;&#1086;&#1089;&#1090;&#1080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71;&#1082;&#1091;&#1096;&#1080;&#1085;&#1072;/2012/&#1055;&#1083;&#1072;&#1090;&#1085;&#1099;&#1077;/&#1056;&#1072;&#1089;&#1095;&#1077;&#1090;%202012/&#1057;&#1090;&#1072;&#1094;&#1080;&#1086;&#1085;&#1072;&#1088;/&#1060;&#1054;&#1058;%20&#1087;&#1083;&#1072;&#1090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&#1071;&#1082;&#1091;&#1096;&#1080;&#1085;&#1072;/2012/&#1055;&#1083;&#1072;&#1090;&#1085;&#1099;&#1077;/&#1056;&#1072;&#1089;&#1095;&#1077;&#1090;%202012/&#1040;&#1088;&#1080;&#1090;&#1084;&#1086;&#1083;&#1086;&#1075;&#1080;&#1095;&#1077;&#1089;&#1082;&#1080;&#108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69;&#1082;&#1086;&#1085;&#1086;&#1084;&#1080;&#1089;&#1090;1/&#1056;&#1072;&#1073;&#1086;&#1095;&#1080;&#1081;%20&#1089;&#1090;&#1086;&#1083;/&#1050;&#1072;&#1083;&#1100;&#1082;&#1091;&#1083;&#1103;&#1094;&#1080;&#1103;%202015/&#1044;&#1052;&#1057;%202015%20&#1087;&#1088;&#1077;&#1081;&#1089;&#1082;&#1091;&#1088;&#1072;&#1085;&#1090;/&#1087;&#1088;&#1077;&#1081;&#1089;&#1082;&#1091;&#1088;&#1072;&#1085;&#1090;%20%20&#1057;&#1058;&#1040;&#1062;%20%20&#1055;&#1051;&#1040;&#1058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калькуляция"/>
      <sheetName val="Лист3"/>
    </sheetNames>
    <sheetDataSet>
      <sheetData sheetId="0" refreshError="1"/>
      <sheetData sheetId="1" refreshError="1">
        <row r="10">
          <cell r="B10" t="str">
            <v>Регистрация (предварит. и окон.)</v>
          </cell>
        </row>
        <row r="11">
          <cell r="B11" t="str">
            <v>Анализ мочи(физические сво-ва)</v>
          </cell>
        </row>
        <row r="12">
          <cell r="B12" t="str">
            <v>Обнаружение глюкозы в моче экспресс-тестом(качественно)</v>
          </cell>
        </row>
        <row r="13">
          <cell r="B13" t="str">
            <v>Определение глюкозы в моче (количественно)</v>
          </cell>
        </row>
        <row r="14">
          <cell r="B14" t="str">
            <v>Обнаружение белка в моче экспресс-тестом(качественно)</v>
          </cell>
        </row>
        <row r="15">
          <cell r="B15" t="str">
            <v>Определение белка в моче с сульфосалициловой кислотой(количественно)</v>
          </cell>
        </row>
        <row r="17">
          <cell r="B17" t="str">
            <v xml:space="preserve">Обнаружение кетоновых тел в моче экспресс-тестом </v>
          </cell>
        </row>
        <row r="18">
          <cell r="B18" t="str">
            <v xml:space="preserve">Обнаружение билирубина в моче экспресс-тестом </v>
          </cell>
        </row>
        <row r="19">
          <cell r="B19" t="str">
            <v>Обнаружение уробилиновых тел в моче экспресс-тестом</v>
          </cell>
        </row>
        <row r="20">
          <cell r="B20" t="str">
            <v>Микроскопическое исследование осадка в нативных препаратах,при патологии</v>
          </cell>
        </row>
        <row r="21">
          <cell r="B21" t="str">
            <v>Подсчет кол-ва форменных элементов  в моче методом Нечипоренко</v>
          </cell>
        </row>
        <row r="22">
          <cell r="B22" t="str">
            <v>Триада крови</v>
          </cell>
        </row>
        <row r="26">
          <cell r="B26" t="str">
            <v>Взятие крови из пальца для исслед.5 гематологических показателей</v>
          </cell>
        </row>
        <row r="27">
          <cell r="B27" t="str">
            <v>Взятие крови из пальца для исслед.1гематологического показателя</v>
          </cell>
        </row>
        <row r="28">
          <cell r="B28" t="str">
            <v>Определение гемоглобина на анализаторе</v>
          </cell>
        </row>
        <row r="29">
          <cell r="B29" t="str">
            <v>Подсчет эритроцитов в крови на анализаторе</v>
          </cell>
        </row>
        <row r="30">
          <cell r="B30" t="str">
            <v>Подсчет ретикулоцитов (с окрашиванием в пробирке)</v>
          </cell>
        </row>
        <row r="32">
          <cell r="B32" t="str">
            <v>Определение скорости оседания эритроцитов (СОЭ)</v>
          </cell>
        </row>
        <row r="33">
          <cell r="B33" t="str">
            <v>Подсчет лейкоцитов на анализаторе</v>
          </cell>
        </row>
        <row r="34">
          <cell r="B34" t="str">
            <v>Подсчет лейкоцитарной формулы с описанием морфологии форменных элементов крови</v>
          </cell>
        </row>
        <row r="35">
          <cell r="B35" t="str">
            <v>Определение времени кровотечения</v>
          </cell>
        </row>
        <row r="36">
          <cell r="B36" t="str">
            <v>Определение времени свертывания цельной крови</v>
          </cell>
        </row>
        <row r="37">
          <cell r="B37" t="str">
            <v>Обработка венозной крови при получении сыворотки</v>
          </cell>
        </row>
        <row r="39">
          <cell r="B39" t="str">
            <v>Тимоловая проба</v>
          </cell>
        </row>
        <row r="40">
          <cell r="B40" t="str">
            <v>Определение глюкозы в цельной крови на полуавтоматическом анализаторе</v>
          </cell>
        </row>
        <row r="42">
          <cell r="B42" t="str">
            <v>Проведение биохимических исследований на полуавтоматическом  анализаторе ,1 показатель</v>
          </cell>
        </row>
        <row r="43">
          <cell r="B43" t="str">
            <v>Формоловая проба</v>
          </cell>
        </row>
        <row r="45">
          <cell r="B45" t="str">
            <v>Определение активного частичного тромбопластинового времени</v>
          </cell>
        </row>
        <row r="46">
          <cell r="B46" t="str">
            <v>Определение группы крови по системе АВО с помощью стандартных сывороток в венозной крови</v>
          </cell>
        </row>
        <row r="47">
          <cell r="B47" t="str">
            <v>Определение резус-фактора экспресс-методом в венозной крови</v>
          </cell>
        </row>
        <row r="50">
          <cell r="B50" t="str">
            <v>Тиреотропный гормон ТТГ</v>
          </cell>
        </row>
        <row r="51">
          <cell r="B51" t="str">
            <v>Трийодтиронин Т3</v>
          </cell>
        </row>
        <row r="52">
          <cell r="B52" t="str">
            <v>Свободный тироксин</v>
          </cell>
        </row>
        <row r="53">
          <cell r="B53" t="str">
            <v>Антитела к тиреоглобулину</v>
          </cell>
        </row>
        <row r="55">
          <cell r="B55" t="str">
            <v>Кортизол</v>
          </cell>
        </row>
        <row r="56">
          <cell r="B56" t="str">
            <v>Пролактин</v>
          </cell>
        </row>
        <row r="57">
          <cell r="B57" t="str">
            <v>Иммуноглобулин Е</v>
          </cell>
        </row>
        <row r="58">
          <cell r="B58" t="str">
            <v>Забор крови из вены(медсестра процедурной)</v>
          </cell>
        </row>
        <row r="60">
          <cell r="B60" t="str">
            <v>Австралийский антиген</v>
          </cell>
        </row>
        <row r="61">
          <cell r="B61" t="str">
            <v>Гепатит В(иммуноглобулин J)</v>
          </cell>
        </row>
        <row r="62">
          <cell r="B62" t="str">
            <v>Гепатит С(суммарные антитела)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калькуляция"/>
      <sheetName val="Лист3"/>
    </sheetNames>
    <sheetDataSet>
      <sheetData sheetId="0" refreshError="1"/>
      <sheetData sheetId="1" refreshError="1">
        <row r="11">
          <cell r="B11" t="str">
            <v>Электрокардиография на 6 канальном аппарате</v>
          </cell>
        </row>
        <row r="12">
          <cell r="B12" t="str">
            <v>Реовазография в/к или н/к с нитроглицерином</v>
          </cell>
        </row>
        <row r="13">
          <cell r="B13" t="str">
            <v>Реоэнцефалография с приемом нитроглицерина</v>
          </cell>
        </row>
        <row r="16">
          <cell r="B16" t="str">
            <v>Спирография</v>
          </cell>
        </row>
        <row r="17">
          <cell r="B17" t="str">
            <v>Спирография при выполнении функц.проб с бронхолитиками</v>
          </cell>
        </row>
        <row r="19">
          <cell r="B19" t="str">
            <v>Электроэнцефалография</v>
          </cell>
        </row>
        <row r="20">
          <cell r="B20" t="str">
            <v>Электрокардиография с физической нагрузкой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числ.ОМС"/>
      <sheetName val="Деж"/>
      <sheetName val="ПР и вых"/>
      <sheetName val="Фот общеуч."/>
      <sheetName val="Расчет"/>
      <sheetName val="Фот осн.перс"/>
      <sheetName val="Отпуск"/>
      <sheetName val="ГФОТ"/>
      <sheetName val="Калькул."/>
      <sheetName val="Ночн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B13" t="str">
            <v>1 койко-день в кардиологическом отделении</v>
          </cell>
        </row>
        <row r="14">
          <cell r="B14" t="str">
            <v>1 койко-день в неврологическом  отделении</v>
          </cell>
        </row>
      </sheetData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"/>
      <sheetName val="расчет"/>
      <sheetName val="Лист3"/>
    </sheetNames>
    <sheetDataSet>
      <sheetData sheetId="0" refreshError="1"/>
      <sheetData sheetId="1" refreshError="1">
        <row r="13">
          <cell r="B13" t="str">
            <v>Холтеровское суточное мониторирование ЭКГ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л"/>
      <sheetName val="1 день"/>
      <sheetName val="2-3 дн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4"/>
  <sheetViews>
    <sheetView tabSelected="1" topLeftCell="A161" zoomScale="90" zoomScaleNormal="90" workbookViewId="0">
      <selection activeCell="J175" sqref="J175"/>
    </sheetView>
  </sheetViews>
  <sheetFormatPr defaultRowHeight="12.75"/>
  <cols>
    <col min="1" max="1" width="11.85546875" style="70" customWidth="1"/>
    <col min="2" max="2" width="74.28515625" style="13" customWidth="1"/>
    <col min="3" max="3" width="45.85546875" style="71" customWidth="1"/>
    <col min="4" max="6" width="9.140625" style="7" hidden="1" customWidth="1"/>
    <col min="7" max="7" width="8.140625" style="8" hidden="1" customWidth="1"/>
    <col min="8" max="16384" width="9.140625" style="7"/>
  </cols>
  <sheetData>
    <row r="1" spans="1:3" ht="15.75" hidden="1">
      <c r="A1" s="4"/>
      <c r="B1" s="5"/>
      <c r="C1" s="6" t="s">
        <v>135</v>
      </c>
    </row>
    <row r="2" spans="1:3" ht="15.75" hidden="1">
      <c r="A2" s="4"/>
      <c r="B2" s="9"/>
      <c r="C2" s="10" t="s">
        <v>136</v>
      </c>
    </row>
    <row r="3" spans="1:3" ht="15.75" hidden="1">
      <c r="A3" s="4"/>
      <c r="B3" s="11"/>
      <c r="C3" s="10" t="s">
        <v>137</v>
      </c>
    </row>
    <row r="4" spans="1:3" ht="15.75" hidden="1">
      <c r="A4" s="4"/>
      <c r="B4" s="11"/>
      <c r="C4" s="12" t="s">
        <v>138</v>
      </c>
    </row>
    <row r="5" spans="1:3" ht="15.75" hidden="1">
      <c r="A5" s="4"/>
      <c r="B5" s="11"/>
      <c r="C5" s="6" t="s">
        <v>139</v>
      </c>
    </row>
    <row r="6" spans="1:3" ht="15.75" hidden="1">
      <c r="A6" s="4"/>
      <c r="B6" s="11"/>
      <c r="C6" s="10" t="s">
        <v>140</v>
      </c>
    </row>
    <row r="7" spans="1:3" ht="15.75" hidden="1">
      <c r="A7" s="4"/>
      <c r="B7" s="11"/>
      <c r="C7" s="10" t="s">
        <v>141</v>
      </c>
    </row>
    <row r="8" spans="1:3" ht="15.75" hidden="1">
      <c r="A8" s="4"/>
      <c r="C8" s="10"/>
    </row>
    <row r="9" spans="1:3" hidden="1">
      <c r="A9" s="4"/>
      <c r="B9" s="14"/>
      <c r="C9" s="15" t="s">
        <v>142</v>
      </c>
    </row>
    <row r="10" spans="1:3" ht="15.75" hidden="1">
      <c r="A10" s="4"/>
      <c r="B10" s="16"/>
      <c r="C10" s="10" t="s">
        <v>143</v>
      </c>
    </row>
    <row r="11" spans="1:3" ht="16.5" hidden="1" customHeight="1">
      <c r="A11" s="17"/>
      <c r="B11" s="18"/>
      <c r="C11" s="6" t="s">
        <v>135</v>
      </c>
    </row>
    <row r="12" spans="1:3" ht="16.5" hidden="1" customHeight="1">
      <c r="A12" s="17"/>
      <c r="B12" s="19"/>
      <c r="C12" s="10" t="s">
        <v>136</v>
      </c>
    </row>
    <row r="13" spans="1:3" ht="18" customHeight="1">
      <c r="A13" s="17"/>
      <c r="B13" s="20"/>
      <c r="C13" s="21" t="s">
        <v>336</v>
      </c>
    </row>
    <row r="14" spans="1:3" ht="18" customHeight="1">
      <c r="A14" s="17"/>
      <c r="B14" s="20"/>
      <c r="C14" s="21" t="s">
        <v>337</v>
      </c>
    </row>
    <row r="15" spans="1:3" ht="17.25" customHeight="1">
      <c r="A15" s="17"/>
      <c r="B15" s="20"/>
      <c r="C15" s="12" t="s">
        <v>138</v>
      </c>
    </row>
    <row r="16" spans="1:3" ht="15" customHeight="1">
      <c r="A16" s="17"/>
      <c r="B16" s="20"/>
      <c r="C16" s="6" t="s">
        <v>322</v>
      </c>
    </row>
    <row r="17" spans="1:7" ht="15.75" customHeight="1">
      <c r="A17" s="17"/>
      <c r="B17" s="20"/>
      <c r="C17" s="10"/>
    </row>
    <row r="18" spans="1:7" ht="20.25" customHeight="1">
      <c r="A18" s="17"/>
      <c r="B18" s="22"/>
      <c r="C18" s="10" t="s">
        <v>141</v>
      </c>
    </row>
    <row r="19" spans="1:7" ht="13.5" customHeight="1">
      <c r="A19" s="17"/>
      <c r="B19" s="23"/>
      <c r="C19" s="15" t="s">
        <v>142</v>
      </c>
    </row>
    <row r="20" spans="1:7" ht="25.5">
      <c r="A20" s="17"/>
      <c r="B20" s="24"/>
      <c r="C20" s="10" t="s">
        <v>339</v>
      </c>
    </row>
    <row r="21" spans="1:7" ht="25.5">
      <c r="A21" s="25" t="s">
        <v>0</v>
      </c>
      <c r="B21" s="25"/>
      <c r="C21" s="25"/>
      <c r="D21" s="17"/>
    </row>
    <row r="22" spans="1:7" ht="43.5" customHeight="1">
      <c r="A22" s="26" t="s">
        <v>338</v>
      </c>
      <c r="B22" s="26"/>
      <c r="C22" s="26"/>
      <c r="D22" s="27"/>
    </row>
    <row r="23" spans="1:7" ht="18.75">
      <c r="A23" s="28"/>
      <c r="B23" s="28"/>
      <c r="C23" s="28"/>
    </row>
    <row r="24" spans="1:7" ht="18.75">
      <c r="A24" s="29"/>
      <c r="B24" s="29"/>
      <c r="C24" s="30"/>
    </row>
    <row r="25" spans="1:7" ht="12.75" customHeight="1">
      <c r="A25" s="3" t="s">
        <v>1</v>
      </c>
      <c r="B25" s="3" t="s">
        <v>2</v>
      </c>
      <c r="C25" s="31" t="s">
        <v>3</v>
      </c>
      <c r="D25" s="32" t="s">
        <v>4</v>
      </c>
      <c r="E25" s="33" t="s">
        <v>5</v>
      </c>
      <c r="F25" s="34" t="s">
        <v>4</v>
      </c>
    </row>
    <row r="26" spans="1:7" ht="12.75" customHeight="1">
      <c r="A26" s="3"/>
      <c r="B26" s="3"/>
      <c r="C26" s="31"/>
      <c r="D26" s="32"/>
      <c r="E26" s="34"/>
      <c r="F26" s="34"/>
    </row>
    <row r="27" spans="1:7">
      <c r="A27" s="3"/>
      <c r="B27" s="3"/>
      <c r="C27" s="31"/>
      <c r="D27" s="32"/>
      <c r="E27" s="34"/>
      <c r="F27" s="34"/>
    </row>
    <row r="28" spans="1:7" ht="24.95" hidden="1" customHeight="1">
      <c r="A28" s="35" t="s">
        <v>6</v>
      </c>
      <c r="B28" s="35"/>
      <c r="C28" s="35"/>
      <c r="D28" s="36"/>
      <c r="E28" s="37"/>
      <c r="F28" s="37"/>
    </row>
    <row r="29" spans="1:7" ht="24.95" hidden="1" customHeight="1">
      <c r="A29" s="1">
        <v>1</v>
      </c>
      <c r="B29" s="38" t="str">
        <f>[1]калькуляция!$B$10</f>
        <v>Регистрация (предварит. и окон.)</v>
      </c>
      <c r="C29" s="39">
        <v>56.9</v>
      </c>
      <c r="D29" s="37">
        <f t="shared" ref="D29:D91" si="0">C29*30%</f>
        <v>17.07</v>
      </c>
      <c r="E29" s="40">
        <v>44</v>
      </c>
      <c r="F29" s="40">
        <f t="shared" ref="F29:F55" si="1">C29*E29%</f>
        <v>25.035999999999998</v>
      </c>
      <c r="G29" s="8">
        <v>43.6</v>
      </c>
    </row>
    <row r="30" spans="1:7" ht="24.95" hidden="1" customHeight="1">
      <c r="A30" s="1">
        <v>2</v>
      </c>
      <c r="B30" s="38" t="str">
        <f>[1]калькуляция!$B$11</f>
        <v>Анализ мочи(физические сво-ва)</v>
      </c>
      <c r="C30" s="39">
        <v>334.2</v>
      </c>
      <c r="D30" s="40">
        <f t="shared" si="0"/>
        <v>100.25999999999999</v>
      </c>
      <c r="E30" s="40">
        <v>46.002992832952664</v>
      </c>
      <c r="F30" s="40">
        <f t="shared" si="1"/>
        <v>153.74200204772779</v>
      </c>
      <c r="G30" s="8">
        <v>268.3</v>
      </c>
    </row>
    <row r="31" spans="1:7" ht="24.95" hidden="1" customHeight="1">
      <c r="A31" s="1">
        <v>3</v>
      </c>
      <c r="B31" s="38" t="str">
        <f>[1]калькуляция!$B$12</f>
        <v>Обнаружение глюкозы в моче экспресс-тестом(качественно)</v>
      </c>
      <c r="C31" s="39">
        <v>42.2</v>
      </c>
      <c r="D31" s="40">
        <f t="shared" si="0"/>
        <v>12.66</v>
      </c>
      <c r="E31" s="40">
        <v>29.996606718696984</v>
      </c>
      <c r="F31" s="40">
        <f t="shared" si="1"/>
        <v>12.658568035290127</v>
      </c>
      <c r="G31" s="8">
        <v>33</v>
      </c>
    </row>
    <row r="32" spans="1:7" ht="24.95" hidden="1" customHeight="1">
      <c r="A32" s="1">
        <v>4</v>
      </c>
      <c r="B32" s="38" t="str">
        <f>[1]калькуляция!$B$13</f>
        <v>Определение глюкозы в моче (количественно)</v>
      </c>
      <c r="C32" s="39">
        <v>70.2</v>
      </c>
      <c r="D32" s="40">
        <f t="shared" si="0"/>
        <v>21.06</v>
      </c>
      <c r="E32" s="40">
        <v>52</v>
      </c>
      <c r="F32" s="40">
        <f t="shared" si="1"/>
        <v>36.504000000000005</v>
      </c>
      <c r="G32" s="8">
        <v>55.5</v>
      </c>
    </row>
    <row r="33" spans="1:7" ht="24.95" hidden="1" customHeight="1">
      <c r="A33" s="1">
        <v>5</v>
      </c>
      <c r="B33" s="38" t="str">
        <f>[1]калькуляция!$B$14</f>
        <v>Обнаружение белка в моче экспресс-тестом(качественно)</v>
      </c>
      <c r="C33" s="39">
        <v>41.6</v>
      </c>
      <c r="D33" s="40">
        <f t="shared" si="0"/>
        <v>12.48</v>
      </c>
      <c r="E33" s="40">
        <v>53</v>
      </c>
      <c r="F33" s="40">
        <f t="shared" si="1"/>
        <v>22.048000000000002</v>
      </c>
      <c r="G33" s="8">
        <v>33</v>
      </c>
    </row>
    <row r="34" spans="1:7" ht="31.5" hidden="1">
      <c r="A34" s="1">
        <v>6</v>
      </c>
      <c r="B34" s="38" t="str">
        <f>[1]калькуляция!$B$15</f>
        <v>Определение белка в моче с сульфосалициловой кислотой(количественно)</v>
      </c>
      <c r="C34" s="39">
        <v>90.6</v>
      </c>
      <c r="D34" s="40">
        <f t="shared" si="0"/>
        <v>27.179999999999996</v>
      </c>
      <c r="E34" s="40">
        <v>38.001050236303165</v>
      </c>
      <c r="F34" s="40">
        <f t="shared" si="1"/>
        <v>34.428951514090663</v>
      </c>
      <c r="G34" s="8">
        <v>69.8</v>
      </c>
    </row>
    <row r="35" spans="1:7" ht="24.95" hidden="1" customHeight="1">
      <c r="A35" s="1">
        <v>7</v>
      </c>
      <c r="B35" s="38" t="str">
        <f>[1]калькуляция!$B$17</f>
        <v xml:space="preserve">Обнаружение кетоновых тел в моче экспресс-тестом </v>
      </c>
      <c r="C35" s="39">
        <v>39.799999999999997</v>
      </c>
      <c r="D35" s="37">
        <f t="shared" si="0"/>
        <v>11.94</v>
      </c>
      <c r="E35" s="40">
        <v>33</v>
      </c>
      <c r="F35" s="40">
        <f t="shared" si="1"/>
        <v>13.134</v>
      </c>
      <c r="G35" s="8">
        <v>30.9</v>
      </c>
    </row>
    <row r="36" spans="1:7" ht="24.95" hidden="1" customHeight="1">
      <c r="A36" s="1">
        <v>8</v>
      </c>
      <c r="B36" s="38" t="str">
        <f>[1]калькуляция!$B$18</f>
        <v xml:space="preserve">Обнаружение билирубина в моче экспресс-тестом </v>
      </c>
      <c r="C36" s="39">
        <v>48.5</v>
      </c>
      <c r="D36" s="37">
        <f t="shared" si="0"/>
        <v>14.549999999999999</v>
      </c>
      <c r="E36" s="40">
        <v>33</v>
      </c>
      <c r="F36" s="40">
        <f t="shared" si="1"/>
        <v>16.004999999999999</v>
      </c>
      <c r="G36" s="8">
        <v>36.700000000000003</v>
      </c>
    </row>
    <row r="37" spans="1:7" ht="24.95" hidden="1" customHeight="1">
      <c r="A37" s="1">
        <v>9</v>
      </c>
      <c r="B37" s="38" t="str">
        <f>[1]калькуляция!$B$19</f>
        <v>Обнаружение уробилиновых тел в моче экспресс-тестом</v>
      </c>
      <c r="C37" s="39">
        <v>48.5</v>
      </c>
      <c r="D37" s="37">
        <f t="shared" si="0"/>
        <v>14.549999999999999</v>
      </c>
      <c r="E37" s="40">
        <v>33</v>
      </c>
      <c r="F37" s="40">
        <f t="shared" si="1"/>
        <v>16.004999999999999</v>
      </c>
      <c r="G37" s="8">
        <v>36.700000000000003</v>
      </c>
    </row>
    <row r="38" spans="1:7" ht="31.5" hidden="1">
      <c r="A38" s="1">
        <v>10</v>
      </c>
      <c r="B38" s="38" t="str">
        <f>[1]калькуляция!$B$20</f>
        <v>Микроскопическое исследование осадка в нативных препаратах,при патологии</v>
      </c>
      <c r="C38" s="39">
        <v>115.8</v>
      </c>
      <c r="D38" s="40">
        <f t="shared" si="0"/>
        <v>34.739999999999995</v>
      </c>
      <c r="E38" s="40">
        <v>38.99721448467966</v>
      </c>
      <c r="F38" s="40">
        <f t="shared" si="1"/>
        <v>45.158774373259043</v>
      </c>
      <c r="G38" s="8">
        <v>85.7</v>
      </c>
    </row>
    <row r="39" spans="1:7" ht="15.75" hidden="1">
      <c r="A39" s="1">
        <v>11</v>
      </c>
      <c r="B39" s="38" t="str">
        <f>[1]калькуляция!$B$21</f>
        <v>Подсчет кол-ва форменных элементов  в моче методом Нечипоренко</v>
      </c>
      <c r="C39" s="39">
        <v>247.6</v>
      </c>
      <c r="D39" s="40">
        <f t="shared" si="0"/>
        <v>74.28</v>
      </c>
      <c r="E39" s="40">
        <v>31.996602560213553</v>
      </c>
      <c r="F39" s="40">
        <f t="shared" si="1"/>
        <v>79.223587939088759</v>
      </c>
      <c r="G39" s="8">
        <v>187.2</v>
      </c>
    </row>
    <row r="40" spans="1:7" ht="24.95" hidden="1" customHeight="1">
      <c r="A40" s="1">
        <v>12</v>
      </c>
      <c r="B40" s="38" t="str">
        <f>[1]калькуляция!$B$22</f>
        <v>Триада крови</v>
      </c>
      <c r="C40" s="39">
        <v>242.8</v>
      </c>
      <c r="D40" s="40">
        <f t="shared" si="0"/>
        <v>72.84</v>
      </c>
      <c r="E40" s="40">
        <v>31.002759889604413</v>
      </c>
      <c r="F40" s="40">
        <f t="shared" si="1"/>
        <v>75.274701011959522</v>
      </c>
      <c r="G40" s="8">
        <v>199.4</v>
      </c>
    </row>
    <row r="41" spans="1:7" ht="15.75" hidden="1">
      <c r="A41" s="1">
        <v>13</v>
      </c>
      <c r="B41" s="38" t="str">
        <f>[1]калькуляция!$B$26</f>
        <v>Взятие крови из пальца для исслед.5 гематологических показателей</v>
      </c>
      <c r="C41" s="39">
        <v>76.099999999999994</v>
      </c>
      <c r="D41" s="40">
        <f t="shared" si="0"/>
        <v>22.83</v>
      </c>
      <c r="E41" s="40">
        <v>30.002043735949314</v>
      </c>
      <c r="F41" s="40">
        <f t="shared" si="1"/>
        <v>22.831555283057426</v>
      </c>
      <c r="G41" s="8">
        <v>60.1</v>
      </c>
    </row>
    <row r="42" spans="1:7" ht="15.75" hidden="1">
      <c r="A42" s="1">
        <v>14</v>
      </c>
      <c r="B42" s="38" t="str">
        <f>[1]калькуляция!$B$27</f>
        <v>Взятие крови из пальца для исслед.1гематологического показателя</v>
      </c>
      <c r="C42" s="39">
        <v>33.9</v>
      </c>
      <c r="D42" s="40">
        <f t="shared" si="0"/>
        <v>10.17</v>
      </c>
      <c r="E42" s="40">
        <v>31</v>
      </c>
      <c r="F42" s="40">
        <f t="shared" si="1"/>
        <v>10.509</v>
      </c>
      <c r="G42" s="8">
        <v>25.6</v>
      </c>
    </row>
    <row r="43" spans="1:7" ht="24.95" hidden="1" customHeight="1">
      <c r="A43" s="1">
        <v>15</v>
      </c>
      <c r="B43" s="38" t="str">
        <f>[1]калькуляция!$B$28</f>
        <v>Определение гемоглобина на анализаторе</v>
      </c>
      <c r="C43" s="39">
        <v>101.3</v>
      </c>
      <c r="D43" s="40">
        <f t="shared" si="0"/>
        <v>30.389999999999997</v>
      </c>
      <c r="E43" s="40">
        <v>35.99677158999193</v>
      </c>
      <c r="F43" s="40">
        <f t="shared" si="1"/>
        <v>36.464729620661821</v>
      </c>
      <c r="G43" s="8">
        <v>78.400000000000006</v>
      </c>
    </row>
    <row r="44" spans="1:7" ht="24.95" hidden="1" customHeight="1">
      <c r="A44" s="1">
        <v>16</v>
      </c>
      <c r="B44" s="38" t="str">
        <f>[1]калькуляция!$B$29</f>
        <v>Подсчет эритроцитов в крови на анализаторе</v>
      </c>
      <c r="C44" s="39">
        <v>101.3</v>
      </c>
      <c r="D44" s="40">
        <f t="shared" si="0"/>
        <v>30.389999999999997</v>
      </c>
      <c r="E44" s="40">
        <v>35.99677158999193</v>
      </c>
      <c r="F44" s="40">
        <f t="shared" si="1"/>
        <v>36.464729620661821</v>
      </c>
      <c r="G44" s="8">
        <v>78.599999999999994</v>
      </c>
    </row>
    <row r="45" spans="1:7" ht="24.95" hidden="1" customHeight="1">
      <c r="A45" s="1">
        <v>17</v>
      </c>
      <c r="B45" s="38" t="str">
        <f>[1]калькуляция!$B$30</f>
        <v>Подсчет ретикулоцитов (с окрашиванием в пробирке)</v>
      </c>
      <c r="C45" s="39">
        <v>233.7</v>
      </c>
      <c r="D45" s="40">
        <f t="shared" si="0"/>
        <v>70.11</v>
      </c>
      <c r="E45" s="40">
        <v>39.996860529000863</v>
      </c>
      <c r="F45" s="40">
        <f t="shared" si="1"/>
        <v>93.47266305627501</v>
      </c>
      <c r="G45" s="8">
        <v>180.4</v>
      </c>
    </row>
    <row r="46" spans="1:7" ht="24.95" hidden="1" customHeight="1">
      <c r="A46" s="1">
        <v>18</v>
      </c>
      <c r="B46" s="38" t="s">
        <v>7</v>
      </c>
      <c r="C46" s="39">
        <v>313.5</v>
      </c>
      <c r="D46" s="40">
        <f t="shared" si="0"/>
        <v>94.05</v>
      </c>
      <c r="E46" s="40">
        <v>35.999121168845441</v>
      </c>
      <c r="F46" s="40">
        <f t="shared" si="1"/>
        <v>112.85724486433047</v>
      </c>
      <c r="G46" s="8">
        <v>244.6</v>
      </c>
    </row>
    <row r="47" spans="1:7" ht="24.95" hidden="1" customHeight="1">
      <c r="A47" s="1">
        <v>19</v>
      </c>
      <c r="B47" s="38" t="str">
        <f>[1]калькуляция!$B$32</f>
        <v>Определение скорости оседания эритроцитов (СОЭ)</v>
      </c>
      <c r="C47" s="39">
        <v>34.1</v>
      </c>
      <c r="D47" s="40">
        <f t="shared" si="0"/>
        <v>10.23</v>
      </c>
      <c r="E47" s="40">
        <v>34</v>
      </c>
      <c r="F47" s="40">
        <f t="shared" si="1"/>
        <v>11.594000000000001</v>
      </c>
      <c r="G47" s="8">
        <v>26.6</v>
      </c>
    </row>
    <row r="48" spans="1:7" ht="24.95" hidden="1" customHeight="1">
      <c r="A48" s="1">
        <v>20</v>
      </c>
      <c r="B48" s="38" t="str">
        <f>[1]калькуляция!$B$33</f>
        <v>Подсчет лейкоцитов на анализаторе</v>
      </c>
      <c r="C48" s="39">
        <v>99</v>
      </c>
      <c r="D48" s="40">
        <f t="shared" si="0"/>
        <v>29.7</v>
      </c>
      <c r="E48" s="40">
        <v>36.995289367429343</v>
      </c>
      <c r="F48" s="40">
        <f t="shared" si="1"/>
        <v>36.625336473755056</v>
      </c>
      <c r="G48" s="8">
        <v>76.2</v>
      </c>
    </row>
    <row r="49" spans="1:7" ht="31.5" hidden="1">
      <c r="A49" s="1">
        <v>21</v>
      </c>
      <c r="B49" s="38" t="str">
        <f>[1]калькуляция!$B$34</f>
        <v>Подсчет лейкоцитарной формулы с описанием морфологии форменных элементов крови</v>
      </c>
      <c r="C49" s="39">
        <v>235.2</v>
      </c>
      <c r="D49" s="40">
        <f t="shared" si="0"/>
        <v>70.559999999999988</v>
      </c>
      <c r="E49" s="40">
        <v>30.000675995403231</v>
      </c>
      <c r="F49" s="40">
        <f t="shared" si="1"/>
        <v>70.561589941188402</v>
      </c>
      <c r="G49" s="8">
        <v>185.1</v>
      </c>
    </row>
    <row r="50" spans="1:7" ht="24.95" hidden="1" customHeight="1">
      <c r="A50" s="1">
        <v>22</v>
      </c>
      <c r="B50" s="38" t="str">
        <f>[1]калькуляция!$B$35</f>
        <v>Определение времени кровотечения</v>
      </c>
      <c r="C50" s="39">
        <v>126.6</v>
      </c>
      <c r="D50" s="40">
        <f t="shared" si="0"/>
        <v>37.979999999999997</v>
      </c>
      <c r="E50" s="40">
        <v>42</v>
      </c>
      <c r="F50" s="40">
        <f t="shared" si="1"/>
        <v>53.171999999999997</v>
      </c>
      <c r="G50" s="8">
        <v>101.1</v>
      </c>
    </row>
    <row r="51" spans="1:7" ht="24.95" hidden="1" customHeight="1">
      <c r="A51" s="1">
        <v>23</v>
      </c>
      <c r="B51" s="38" t="str">
        <f>[1]калькуляция!$B$36</f>
        <v>Определение времени свертывания цельной крови</v>
      </c>
      <c r="C51" s="39">
        <v>206.6</v>
      </c>
      <c r="D51" s="40">
        <f t="shared" si="0"/>
        <v>61.98</v>
      </c>
      <c r="E51" s="40">
        <v>38.001650288800541</v>
      </c>
      <c r="F51" s="40">
        <f t="shared" si="1"/>
        <v>78.511409496661912</v>
      </c>
      <c r="G51" s="8">
        <v>161.6</v>
      </c>
    </row>
    <row r="52" spans="1:7" ht="24.95" hidden="1" customHeight="1">
      <c r="A52" s="1">
        <v>24</v>
      </c>
      <c r="B52" s="38" t="str">
        <f>[1]калькуляция!$B$37</f>
        <v>Обработка венозной крови при получении сыворотки</v>
      </c>
      <c r="C52" s="39">
        <v>44.9</v>
      </c>
      <c r="D52" s="40">
        <f t="shared" si="0"/>
        <v>13.469999999999999</v>
      </c>
      <c r="E52" s="40">
        <v>40</v>
      </c>
      <c r="F52" s="40">
        <f t="shared" si="1"/>
        <v>17.96</v>
      </c>
      <c r="G52" s="8">
        <v>34.6</v>
      </c>
    </row>
    <row r="53" spans="1:7" ht="24.95" hidden="1" customHeight="1">
      <c r="A53" s="1">
        <v>25</v>
      </c>
      <c r="B53" s="38" t="str">
        <f>[1]калькуляция!$B$39</f>
        <v>Тимоловая проба</v>
      </c>
      <c r="C53" s="39">
        <v>88.6</v>
      </c>
      <c r="D53" s="40">
        <f t="shared" si="0"/>
        <v>26.58</v>
      </c>
      <c r="E53" s="40">
        <v>38</v>
      </c>
      <c r="F53" s="40">
        <f t="shared" si="1"/>
        <v>33.667999999999999</v>
      </c>
      <c r="G53" s="8">
        <v>68.599999999999994</v>
      </c>
    </row>
    <row r="54" spans="1:7" ht="31.5" hidden="1">
      <c r="A54" s="1">
        <v>26</v>
      </c>
      <c r="B54" s="38" t="str">
        <f>[1]калькуляция!$B$40</f>
        <v>Определение глюкозы в цельной крови на полуавтоматическом анализаторе</v>
      </c>
      <c r="C54" s="39">
        <v>241.9</v>
      </c>
      <c r="D54" s="40">
        <f t="shared" si="0"/>
        <v>72.569999999999993</v>
      </c>
      <c r="E54" s="40">
        <v>46.000849978750523</v>
      </c>
      <c r="F54" s="40">
        <f t="shared" si="1"/>
        <v>111.27605609859752</v>
      </c>
      <c r="G54" s="8">
        <v>190.8</v>
      </c>
    </row>
    <row r="55" spans="1:7" ht="31.5" hidden="1">
      <c r="A55" s="1">
        <v>27</v>
      </c>
      <c r="B55" s="38" t="s">
        <v>9</v>
      </c>
      <c r="C55" s="39">
        <v>66.5</v>
      </c>
      <c r="D55" s="37">
        <f t="shared" si="0"/>
        <v>19.95</v>
      </c>
      <c r="E55" s="40">
        <v>45</v>
      </c>
      <c r="F55" s="40">
        <f t="shared" si="1"/>
        <v>29.925000000000001</v>
      </c>
      <c r="G55" s="41">
        <v>54.1</v>
      </c>
    </row>
    <row r="56" spans="1:7" ht="15.75" hidden="1">
      <c r="A56" s="1">
        <v>28</v>
      </c>
      <c r="B56" s="38" t="str">
        <f>[1]калькуляция!$B$45</f>
        <v>Определение активного частичного тромбопластинового времени</v>
      </c>
      <c r="C56" s="42">
        <v>302.10000000000002</v>
      </c>
      <c r="D56" s="37">
        <f>C56*30%</f>
        <v>90.63000000000001</v>
      </c>
      <c r="E56" s="40">
        <v>34.997800263968323</v>
      </c>
      <c r="F56" s="40">
        <f>C56*E56%</f>
        <v>105.7283545974483</v>
      </c>
      <c r="G56" s="8">
        <v>246.9</v>
      </c>
    </row>
    <row r="57" spans="1:7" ht="31.5" hidden="1" customHeight="1">
      <c r="A57" s="1"/>
      <c r="B57" s="3" t="str">
        <f>[1]калькуляция!$B$42</f>
        <v>Проведение биохимических исследований на полуавтоматическом  анализаторе ,1 показатель</v>
      </c>
      <c r="C57" s="3"/>
      <c r="D57" s="37">
        <f t="shared" si="0"/>
        <v>0</v>
      </c>
      <c r="E57" s="40"/>
      <c r="F57" s="40"/>
    </row>
    <row r="58" spans="1:7" ht="24.95" hidden="1" customHeight="1">
      <c r="A58" s="43" t="s">
        <v>10</v>
      </c>
      <c r="B58" s="38" t="s">
        <v>11</v>
      </c>
      <c r="C58" s="42">
        <v>126.5</v>
      </c>
      <c r="D58" s="40">
        <f t="shared" si="0"/>
        <v>37.949999999999996</v>
      </c>
      <c r="E58" s="40">
        <v>40.999552772808592</v>
      </c>
      <c r="F58" s="40">
        <f t="shared" ref="F58:F91" si="2">C58*E58%</f>
        <v>51.864434257602866</v>
      </c>
      <c r="G58" s="8">
        <v>107.3</v>
      </c>
    </row>
    <row r="59" spans="1:7" ht="15.75" hidden="1">
      <c r="A59" s="43" t="s">
        <v>12</v>
      </c>
      <c r="B59" s="38" t="s">
        <v>13</v>
      </c>
      <c r="C59" s="42">
        <v>103.8</v>
      </c>
      <c r="D59" s="40">
        <f t="shared" si="0"/>
        <v>31.139999999999997</v>
      </c>
      <c r="E59" s="40">
        <v>41</v>
      </c>
      <c r="F59" s="40">
        <f t="shared" si="2"/>
        <v>42.558</v>
      </c>
      <c r="G59" s="8">
        <v>87.6</v>
      </c>
    </row>
    <row r="60" spans="1:7" ht="24.95" hidden="1" customHeight="1">
      <c r="A60" s="43" t="s">
        <v>188</v>
      </c>
      <c r="B60" s="38" t="s">
        <v>14</v>
      </c>
      <c r="C60" s="42">
        <v>82.2</v>
      </c>
      <c r="D60" s="40">
        <f t="shared" si="0"/>
        <v>24.66</v>
      </c>
      <c r="E60" s="40">
        <v>41</v>
      </c>
      <c r="F60" s="40">
        <f t="shared" si="2"/>
        <v>33.701999999999998</v>
      </c>
      <c r="G60" s="8">
        <v>68.900000000000006</v>
      </c>
    </row>
    <row r="61" spans="1:7" ht="24.95" hidden="1" customHeight="1">
      <c r="A61" s="43" t="s">
        <v>189</v>
      </c>
      <c r="B61" s="38" t="s">
        <v>15</v>
      </c>
      <c r="C61" s="42">
        <v>123.5</v>
      </c>
      <c r="D61" s="40">
        <f t="shared" si="0"/>
        <v>37.049999999999997</v>
      </c>
      <c r="E61" s="40">
        <v>40.995070503267222</v>
      </c>
      <c r="F61" s="40">
        <f t="shared" si="2"/>
        <v>50.628912071535019</v>
      </c>
      <c r="G61" s="8">
        <v>104.6</v>
      </c>
    </row>
    <row r="62" spans="1:7" ht="24.95" hidden="1" customHeight="1">
      <c r="A62" s="43" t="s">
        <v>190</v>
      </c>
      <c r="B62" s="38" t="s">
        <v>16</v>
      </c>
      <c r="C62" s="42">
        <v>121.7</v>
      </c>
      <c r="D62" s="40">
        <f t="shared" si="0"/>
        <v>36.51</v>
      </c>
      <c r="E62" s="40">
        <v>41</v>
      </c>
      <c r="F62" s="40">
        <f t="shared" si="2"/>
        <v>49.896999999999998</v>
      </c>
      <c r="G62" s="8">
        <v>103.1</v>
      </c>
    </row>
    <row r="63" spans="1:7" ht="24.95" hidden="1" customHeight="1">
      <c r="A63" s="43" t="s">
        <v>191</v>
      </c>
      <c r="B63" s="38" t="s">
        <v>17</v>
      </c>
      <c r="C63" s="42">
        <v>99.5</v>
      </c>
      <c r="D63" s="40">
        <f t="shared" si="0"/>
        <v>29.849999999999998</v>
      </c>
      <c r="E63" s="40">
        <v>34</v>
      </c>
      <c r="F63" s="40">
        <f t="shared" si="2"/>
        <v>33.830000000000005</v>
      </c>
      <c r="G63" s="8">
        <v>83.9</v>
      </c>
    </row>
    <row r="64" spans="1:7" ht="24.95" hidden="1" customHeight="1">
      <c r="A64" s="43" t="s">
        <v>192</v>
      </c>
      <c r="B64" s="38" t="s">
        <v>8</v>
      </c>
      <c r="C64" s="42">
        <v>111.5</v>
      </c>
      <c r="D64" s="40">
        <f t="shared" si="0"/>
        <v>33.449999999999996</v>
      </c>
      <c r="E64" s="40">
        <v>41.000509164969451</v>
      </c>
      <c r="F64" s="40">
        <f t="shared" si="2"/>
        <v>45.715567718940939</v>
      </c>
      <c r="G64" s="8">
        <v>94.3</v>
      </c>
    </row>
    <row r="65" spans="1:7" ht="24.95" hidden="1" customHeight="1">
      <c r="A65" s="43" t="s">
        <v>193</v>
      </c>
      <c r="B65" s="38" t="s">
        <v>18</v>
      </c>
      <c r="C65" s="42">
        <v>127.4</v>
      </c>
      <c r="D65" s="40">
        <f t="shared" si="0"/>
        <v>38.22</v>
      </c>
      <c r="E65" s="40">
        <v>41.001999555654294</v>
      </c>
      <c r="F65" s="40">
        <f t="shared" si="2"/>
        <v>52.236547433903574</v>
      </c>
      <c r="G65" s="8">
        <v>108</v>
      </c>
    </row>
    <row r="66" spans="1:7" ht="24.95" hidden="1" customHeight="1">
      <c r="A66" s="43" t="s">
        <v>194</v>
      </c>
      <c r="B66" s="38" t="s">
        <v>19</v>
      </c>
      <c r="C66" s="42">
        <v>126.4</v>
      </c>
      <c r="D66" s="37">
        <f t="shared" si="0"/>
        <v>37.92</v>
      </c>
      <c r="E66" s="40">
        <v>40.996640537513997</v>
      </c>
      <c r="F66" s="40">
        <f t="shared" si="2"/>
        <v>51.819753639417691</v>
      </c>
      <c r="G66" s="8">
        <v>107.2</v>
      </c>
    </row>
    <row r="67" spans="1:7" ht="24.95" hidden="1" customHeight="1">
      <c r="A67" s="43" t="s">
        <v>195</v>
      </c>
      <c r="B67" s="38" t="s">
        <v>20</v>
      </c>
      <c r="C67" s="42">
        <v>132.80000000000001</v>
      </c>
      <c r="D67" s="37">
        <f t="shared" si="0"/>
        <v>39.840000000000003</v>
      </c>
      <c r="E67" s="40">
        <v>41.001064962726304</v>
      </c>
      <c r="F67" s="40">
        <f t="shared" si="2"/>
        <v>54.449414270500533</v>
      </c>
      <c r="G67" s="8">
        <v>112.7</v>
      </c>
    </row>
    <row r="68" spans="1:7" ht="24.95" hidden="1" customHeight="1">
      <c r="A68" s="43" t="s">
        <v>196</v>
      </c>
      <c r="B68" s="38" t="s">
        <v>21</v>
      </c>
      <c r="C68" s="42">
        <v>132.80000000000001</v>
      </c>
      <c r="D68" s="37">
        <f t="shared" si="0"/>
        <v>39.840000000000003</v>
      </c>
      <c r="E68" s="40">
        <v>41.001064962726304</v>
      </c>
      <c r="F68" s="40">
        <f t="shared" si="2"/>
        <v>54.449414270500533</v>
      </c>
      <c r="G68" s="8">
        <v>112.7</v>
      </c>
    </row>
    <row r="69" spans="1:7" ht="24.95" hidden="1" customHeight="1">
      <c r="A69" s="43" t="s">
        <v>197</v>
      </c>
      <c r="B69" s="38" t="s">
        <v>22</v>
      </c>
      <c r="C69" s="42">
        <v>130.4</v>
      </c>
      <c r="D69" s="40">
        <f t="shared" si="0"/>
        <v>39.119999999999997</v>
      </c>
      <c r="E69" s="40">
        <v>41.00173460537728</v>
      </c>
      <c r="F69" s="40">
        <f t="shared" si="2"/>
        <v>53.466261925411978</v>
      </c>
      <c r="G69" s="8">
        <v>110.6</v>
      </c>
    </row>
    <row r="70" spans="1:7" ht="24.95" hidden="1" customHeight="1">
      <c r="A70" s="43" t="s">
        <v>198</v>
      </c>
      <c r="B70" s="38" t="s">
        <v>23</v>
      </c>
      <c r="C70" s="42">
        <v>160</v>
      </c>
      <c r="D70" s="37">
        <f t="shared" si="0"/>
        <v>48</v>
      </c>
      <c r="E70" s="40">
        <v>41.003521126760567</v>
      </c>
      <c r="F70" s="40">
        <f t="shared" si="2"/>
        <v>65.605633802816911</v>
      </c>
      <c r="G70" s="8">
        <v>136.30000000000001</v>
      </c>
    </row>
    <row r="71" spans="1:7" ht="24.95" hidden="1" customHeight="1">
      <c r="A71" s="43" t="s">
        <v>199</v>
      </c>
      <c r="B71" s="38" t="s">
        <v>24</v>
      </c>
      <c r="C71" s="42">
        <v>541.1</v>
      </c>
      <c r="D71" s="40">
        <f t="shared" si="0"/>
        <v>162.33000000000001</v>
      </c>
      <c r="E71" s="40">
        <v>39.998970425471676</v>
      </c>
      <c r="F71" s="40">
        <f t="shared" si="2"/>
        <v>216.43442897222724</v>
      </c>
      <c r="G71" s="8">
        <v>466.2</v>
      </c>
    </row>
    <row r="72" spans="1:7" ht="24.95" hidden="1" customHeight="1">
      <c r="A72" s="43" t="s">
        <v>200</v>
      </c>
      <c r="B72" s="38" t="s">
        <v>25</v>
      </c>
      <c r="C72" s="42">
        <v>121.7</v>
      </c>
      <c r="D72" s="40">
        <f t="shared" si="0"/>
        <v>36.51</v>
      </c>
      <c r="E72" s="40">
        <v>40.996391572575952</v>
      </c>
      <c r="F72" s="40">
        <f t="shared" si="2"/>
        <v>49.892608543824934</v>
      </c>
      <c r="G72" s="8">
        <v>103.1</v>
      </c>
    </row>
    <row r="73" spans="1:7" ht="24.95" hidden="1" customHeight="1">
      <c r="A73" s="43" t="s">
        <v>201</v>
      </c>
      <c r="B73" s="38" t="s">
        <v>26</v>
      </c>
      <c r="C73" s="42">
        <v>166.1</v>
      </c>
      <c r="D73" s="40">
        <f t="shared" si="0"/>
        <v>49.83</v>
      </c>
      <c r="E73" s="40">
        <v>41.001272804412395</v>
      </c>
      <c r="F73" s="40">
        <f t="shared" si="2"/>
        <v>68.103114128128979</v>
      </c>
      <c r="G73" s="8">
        <v>141.5</v>
      </c>
    </row>
    <row r="74" spans="1:7" ht="24.95" hidden="1" customHeight="1">
      <c r="A74" s="43" t="s">
        <v>202</v>
      </c>
      <c r="B74" s="38" t="s">
        <v>27</v>
      </c>
      <c r="C74" s="42">
        <v>131</v>
      </c>
      <c r="D74" s="40">
        <f t="shared" si="0"/>
        <v>39.299999999999997</v>
      </c>
      <c r="E74" s="40">
        <v>43</v>
      </c>
      <c r="F74" s="40">
        <f t="shared" si="2"/>
        <v>56.33</v>
      </c>
      <c r="G74" s="8">
        <v>111.2</v>
      </c>
    </row>
    <row r="75" spans="1:7" ht="24.95" hidden="1" customHeight="1">
      <c r="A75" s="43" t="s">
        <v>203</v>
      </c>
      <c r="B75" s="38" t="s">
        <v>28</v>
      </c>
      <c r="C75" s="42">
        <v>166.1</v>
      </c>
      <c r="D75" s="40">
        <f t="shared" si="0"/>
        <v>49.83</v>
      </c>
      <c r="E75" s="40">
        <v>30.002411769434843</v>
      </c>
      <c r="F75" s="40">
        <f t="shared" si="2"/>
        <v>49.834005949031273</v>
      </c>
      <c r="G75" s="8">
        <v>149.30000000000001</v>
      </c>
    </row>
    <row r="76" spans="1:7" ht="24.95" hidden="1" customHeight="1">
      <c r="A76" s="43" t="s">
        <v>204</v>
      </c>
      <c r="B76" s="38" t="s">
        <v>29</v>
      </c>
      <c r="C76" s="42">
        <v>180.9</v>
      </c>
      <c r="D76" s="40">
        <f t="shared" si="0"/>
        <v>54.27</v>
      </c>
      <c r="E76" s="40">
        <v>30.003107520198881</v>
      </c>
      <c r="F76" s="40">
        <f t="shared" si="2"/>
        <v>54.275621504039776</v>
      </c>
      <c r="G76" s="8">
        <v>154.4</v>
      </c>
    </row>
    <row r="77" spans="1:7" ht="24.95" hidden="1" customHeight="1">
      <c r="A77" s="1">
        <v>30</v>
      </c>
      <c r="B77" s="38" t="str">
        <f>[1]калькуляция!$B$43</f>
        <v>Формоловая проба</v>
      </c>
      <c r="C77" s="42">
        <v>47.6</v>
      </c>
      <c r="D77" s="40">
        <f t="shared" si="0"/>
        <v>14.28</v>
      </c>
      <c r="E77" s="40">
        <v>37</v>
      </c>
      <c r="F77" s="40">
        <f t="shared" si="2"/>
        <v>17.612000000000002</v>
      </c>
      <c r="G77" s="8">
        <v>35.9</v>
      </c>
    </row>
    <row r="78" spans="1:7" ht="27.75" hidden="1" customHeight="1">
      <c r="A78" s="1">
        <v>31</v>
      </c>
      <c r="B78" s="44" t="s">
        <v>106</v>
      </c>
      <c r="C78" s="39">
        <v>67.400000000000006</v>
      </c>
      <c r="D78" s="40"/>
      <c r="E78" s="40"/>
      <c r="F78" s="40"/>
      <c r="G78" s="8">
        <v>53.3</v>
      </c>
    </row>
    <row r="79" spans="1:7" ht="31.5" hidden="1">
      <c r="A79" s="1">
        <v>32</v>
      </c>
      <c r="B79" s="38" t="str">
        <f>[1]калькуляция!$B$46</f>
        <v>Определение группы крови по системе АВО с помощью стандартных сывороток в венозной крови</v>
      </c>
      <c r="C79" s="42">
        <v>264.5</v>
      </c>
      <c r="D79" s="40">
        <f t="shared" si="0"/>
        <v>79.349999999999994</v>
      </c>
      <c r="E79" s="40">
        <v>38.996763754045304</v>
      </c>
      <c r="F79" s="40">
        <f t="shared" si="2"/>
        <v>103.14644012944983</v>
      </c>
      <c r="G79" s="8">
        <v>201.2</v>
      </c>
    </row>
    <row r="80" spans="1:7" ht="24.95" hidden="1" customHeight="1">
      <c r="A80" s="1">
        <v>33</v>
      </c>
      <c r="B80" s="38" t="str">
        <f>[1]калькуляция!$B$47</f>
        <v>Определение резус-фактора экспресс-методом в венозной крови</v>
      </c>
      <c r="C80" s="42">
        <v>242.3</v>
      </c>
      <c r="D80" s="40">
        <f t="shared" si="0"/>
        <v>72.69</v>
      </c>
      <c r="E80" s="40">
        <v>39.996601818027351</v>
      </c>
      <c r="F80" s="40">
        <f t="shared" si="2"/>
        <v>96.911766205080269</v>
      </c>
      <c r="G80" s="8">
        <v>185</v>
      </c>
    </row>
    <row r="81" spans="1:7" ht="24.95" hidden="1" customHeight="1">
      <c r="A81" s="1">
        <v>34</v>
      </c>
      <c r="B81" s="38" t="str">
        <f>[1]калькуляция!$B$50</f>
        <v>Тиреотропный гормон ТТГ</v>
      </c>
      <c r="C81" s="42">
        <v>324.89999999999998</v>
      </c>
      <c r="D81" s="40">
        <f t="shared" si="0"/>
        <v>97.469999999999985</v>
      </c>
      <c r="E81" s="40">
        <v>32.001883722921477</v>
      </c>
      <c r="F81" s="40">
        <f t="shared" si="2"/>
        <v>103.97412021577186</v>
      </c>
      <c r="G81" s="8">
        <v>262.3</v>
      </c>
    </row>
    <row r="82" spans="1:7" ht="24.95" hidden="1" customHeight="1">
      <c r="A82" s="1">
        <v>35</v>
      </c>
      <c r="B82" s="38" t="str">
        <f>[1]калькуляция!$B$51</f>
        <v>Трийодтиронин Т3</v>
      </c>
      <c r="C82" s="42">
        <v>324.8</v>
      </c>
      <c r="D82" s="40">
        <f t="shared" si="0"/>
        <v>97.44</v>
      </c>
      <c r="E82" s="40">
        <v>40</v>
      </c>
      <c r="F82" s="40">
        <f t="shared" si="2"/>
        <v>129.92000000000002</v>
      </c>
      <c r="G82" s="8">
        <v>262.89999999999998</v>
      </c>
    </row>
    <row r="83" spans="1:7" ht="24.95" hidden="1" customHeight="1">
      <c r="A83" s="1">
        <v>36</v>
      </c>
      <c r="B83" s="38" t="str">
        <f>[1]калькуляция!$B$52</f>
        <v>Свободный тироксин</v>
      </c>
      <c r="C83" s="42">
        <v>322.39999999999998</v>
      </c>
      <c r="D83" s="40">
        <f t="shared" si="0"/>
        <v>96.719999999999985</v>
      </c>
      <c r="E83" s="40">
        <v>30.001813894431343</v>
      </c>
      <c r="F83" s="40">
        <f t="shared" si="2"/>
        <v>96.725847995646646</v>
      </c>
      <c r="G83" s="8">
        <v>262.3</v>
      </c>
    </row>
    <row r="84" spans="1:7" ht="24.95" hidden="1" customHeight="1">
      <c r="A84" s="1">
        <v>37</v>
      </c>
      <c r="B84" s="38" t="str">
        <f>[1]калькуляция!$B$53</f>
        <v>Антитела к тиреоглобулину</v>
      </c>
      <c r="C84" s="42">
        <v>350.5</v>
      </c>
      <c r="D84" s="40">
        <f t="shared" si="0"/>
        <v>105.14999999999999</v>
      </c>
      <c r="E84" s="40">
        <v>29.999157327041374</v>
      </c>
      <c r="F84" s="40">
        <f t="shared" si="2"/>
        <v>105.14704643128002</v>
      </c>
      <c r="G84" s="8">
        <v>281.39999999999998</v>
      </c>
    </row>
    <row r="85" spans="1:7" ht="24.95" hidden="1" customHeight="1">
      <c r="A85" s="1">
        <v>38</v>
      </c>
      <c r="B85" s="38" t="str">
        <f>[1]калькуляция!$B$55</f>
        <v>Кортизол</v>
      </c>
      <c r="C85" s="42">
        <v>347.4</v>
      </c>
      <c r="D85" s="40">
        <f t="shared" si="0"/>
        <v>104.21999999999998</v>
      </c>
      <c r="E85" s="40">
        <v>30.000427844093615</v>
      </c>
      <c r="F85" s="40">
        <f t="shared" si="2"/>
        <v>104.22148633038121</v>
      </c>
      <c r="G85" s="8">
        <v>278.5</v>
      </c>
    </row>
    <row r="86" spans="1:7" ht="24.95" hidden="1" customHeight="1">
      <c r="A86" s="1">
        <v>39</v>
      </c>
      <c r="B86" s="38" t="str">
        <f>[1]калькуляция!$B$56</f>
        <v>Пролактин</v>
      </c>
      <c r="C86" s="42">
        <v>343</v>
      </c>
      <c r="D86" s="40">
        <f t="shared" si="0"/>
        <v>102.89999999999999</v>
      </c>
      <c r="E86" s="40">
        <v>31</v>
      </c>
      <c r="F86" s="40">
        <f t="shared" si="2"/>
        <v>106.33</v>
      </c>
      <c r="G86" s="8">
        <v>275.89999999999998</v>
      </c>
    </row>
    <row r="87" spans="1:7" ht="24.95" hidden="1" customHeight="1">
      <c r="A87" s="1">
        <v>40</v>
      </c>
      <c r="B87" s="38" t="str">
        <f>[1]калькуляция!$B$57</f>
        <v>Иммуноглобулин Е</v>
      </c>
      <c r="C87" s="42">
        <v>343</v>
      </c>
      <c r="D87" s="40">
        <f t="shared" si="0"/>
        <v>102.89999999999999</v>
      </c>
      <c r="E87" s="40">
        <v>31</v>
      </c>
      <c r="F87" s="40">
        <f t="shared" si="2"/>
        <v>106.33</v>
      </c>
      <c r="G87" s="8">
        <v>275.89999999999998</v>
      </c>
    </row>
    <row r="88" spans="1:7" ht="24.95" hidden="1" customHeight="1">
      <c r="A88" s="1">
        <v>41</v>
      </c>
      <c r="B88" s="38" t="str">
        <f>[1]калькуляция!$B$58</f>
        <v>Забор крови из вены(медсестра процедурной)</v>
      </c>
      <c r="C88" s="42">
        <v>146.80000000000001</v>
      </c>
      <c r="D88" s="40">
        <f t="shared" si="0"/>
        <v>44.04</v>
      </c>
      <c r="E88" s="40">
        <v>30.001238696890869</v>
      </c>
      <c r="F88" s="40">
        <f t="shared" si="2"/>
        <v>44.041818407035798</v>
      </c>
      <c r="G88" s="8">
        <v>126.3</v>
      </c>
    </row>
    <row r="89" spans="1:7" ht="24.95" hidden="1" customHeight="1">
      <c r="A89" s="1">
        <v>42</v>
      </c>
      <c r="B89" s="38" t="str">
        <f>[1]калькуляция!$B$60</f>
        <v>Австралийский антиген</v>
      </c>
      <c r="C89" s="42">
        <v>306.89999999999998</v>
      </c>
      <c r="D89" s="40">
        <f t="shared" si="0"/>
        <v>92.07</v>
      </c>
      <c r="E89" s="40">
        <v>34.000529520783694</v>
      </c>
      <c r="F89" s="40">
        <f t="shared" si="2"/>
        <v>104.34762509928515</v>
      </c>
      <c r="G89" s="8">
        <v>243.7</v>
      </c>
    </row>
    <row r="90" spans="1:7" ht="24.95" hidden="1" customHeight="1">
      <c r="A90" s="1">
        <v>43</v>
      </c>
      <c r="B90" s="38" t="str">
        <f>[1]калькуляция!$B$61</f>
        <v>Гепатит В(иммуноглобулин J)</v>
      </c>
      <c r="C90" s="42">
        <v>304.8</v>
      </c>
      <c r="D90" s="40">
        <f t="shared" si="0"/>
        <v>91.44</v>
      </c>
      <c r="E90" s="40">
        <v>39.998929794520549</v>
      </c>
      <c r="F90" s="40">
        <f t="shared" si="2"/>
        <v>121.91673801369863</v>
      </c>
      <c r="G90" s="8">
        <v>242.4</v>
      </c>
    </row>
    <row r="91" spans="1:7" ht="24.95" hidden="1" customHeight="1">
      <c r="A91" s="1">
        <v>44</v>
      </c>
      <c r="B91" s="38" t="str">
        <f>[1]калькуляция!$B$62</f>
        <v>Гепатит С(суммарные антитела)</v>
      </c>
      <c r="C91" s="42">
        <v>317.3</v>
      </c>
      <c r="D91" s="37">
        <f t="shared" si="0"/>
        <v>95.19</v>
      </c>
      <c r="E91" s="40">
        <v>34</v>
      </c>
      <c r="F91" s="40">
        <f t="shared" si="2"/>
        <v>107.88200000000001</v>
      </c>
      <c r="G91" s="8">
        <v>256.39999999999998</v>
      </c>
    </row>
    <row r="92" spans="1:7" ht="24.95" hidden="1" customHeight="1">
      <c r="A92" s="45" t="s">
        <v>32</v>
      </c>
      <c r="B92" s="45"/>
      <c r="C92" s="45"/>
      <c r="D92" s="37"/>
      <c r="E92" s="40"/>
      <c r="F92" s="40"/>
    </row>
    <row r="93" spans="1:7" ht="24.95" hidden="1" customHeight="1">
      <c r="A93" s="1" t="s">
        <v>33</v>
      </c>
      <c r="B93" s="38" t="str">
        <f>[2]калькуляция!$B$11</f>
        <v>Электрокардиография на 6 канальном аппарате</v>
      </c>
      <c r="C93" s="42">
        <v>415</v>
      </c>
      <c r="D93" s="40">
        <f t="shared" ref="D93:D103" si="3">C93*30%</f>
        <v>124.5</v>
      </c>
      <c r="E93" s="40">
        <v>44</v>
      </c>
      <c r="F93" s="40">
        <f t="shared" ref="F93:F103" si="4">C93*E93%</f>
        <v>182.6</v>
      </c>
      <c r="G93" s="8">
        <v>268</v>
      </c>
    </row>
    <row r="94" spans="1:7" ht="24.95" hidden="1" customHeight="1">
      <c r="A94" s="1" t="s">
        <v>34</v>
      </c>
      <c r="B94" s="38" t="str">
        <f>[2]калькуляция!$B$12</f>
        <v>Реовазография в/к или н/к с нитроглицерином</v>
      </c>
      <c r="C94" s="42"/>
      <c r="D94" s="40">
        <f t="shared" si="3"/>
        <v>0</v>
      </c>
      <c r="E94" s="40">
        <v>46</v>
      </c>
      <c r="F94" s="40">
        <f t="shared" si="4"/>
        <v>0</v>
      </c>
    </row>
    <row r="95" spans="1:7" ht="24.95" hidden="1" customHeight="1">
      <c r="A95" s="1" t="s">
        <v>35</v>
      </c>
      <c r="B95" s="38" t="str">
        <f>[2]калькуляция!$B$13</f>
        <v>Реоэнцефалография с приемом нитроглицерина</v>
      </c>
      <c r="C95" s="42">
        <v>771</v>
      </c>
      <c r="D95" s="40">
        <f t="shared" si="3"/>
        <v>231.29999999999998</v>
      </c>
      <c r="E95" s="40">
        <v>46</v>
      </c>
      <c r="F95" s="40">
        <f t="shared" si="4"/>
        <v>354.66</v>
      </c>
      <c r="G95" s="8">
        <v>577</v>
      </c>
    </row>
    <row r="96" spans="1:7" ht="24.95" hidden="1" customHeight="1">
      <c r="A96" s="1" t="s">
        <v>36</v>
      </c>
      <c r="B96" s="38" t="str">
        <f>[2]калькуляция!$B$16</f>
        <v>Спирография</v>
      </c>
      <c r="C96" s="42">
        <v>743</v>
      </c>
      <c r="D96" s="40">
        <f t="shared" si="3"/>
        <v>222.9</v>
      </c>
      <c r="E96" s="40">
        <v>45</v>
      </c>
      <c r="F96" s="40">
        <f t="shared" si="4"/>
        <v>334.35</v>
      </c>
      <c r="G96" s="8">
        <v>557</v>
      </c>
    </row>
    <row r="97" spans="1:7" ht="24.95" hidden="1" customHeight="1">
      <c r="A97" s="1" t="s">
        <v>37</v>
      </c>
      <c r="B97" s="38" t="str">
        <f>[2]калькуляция!$B$17</f>
        <v>Спирография при выполнении функц.проб с бронхолитиками</v>
      </c>
      <c r="C97" s="42">
        <v>1105</v>
      </c>
      <c r="D97" s="40">
        <f t="shared" si="3"/>
        <v>331.5</v>
      </c>
      <c r="E97" s="40">
        <v>41</v>
      </c>
      <c r="F97" s="40">
        <f t="shared" si="4"/>
        <v>453.04999999999995</v>
      </c>
      <c r="G97" s="8">
        <v>767</v>
      </c>
    </row>
    <row r="98" spans="1:7" ht="24.95" hidden="1" customHeight="1">
      <c r="A98" s="1" t="s">
        <v>38</v>
      </c>
      <c r="B98" s="38" t="str">
        <f>[2]калькуляция!$B$19</f>
        <v>Электроэнцефалография</v>
      </c>
      <c r="C98" s="42">
        <v>1121</v>
      </c>
      <c r="D98" s="40">
        <f t="shared" si="3"/>
        <v>336.3</v>
      </c>
      <c r="E98" s="40">
        <v>45</v>
      </c>
      <c r="F98" s="40">
        <f t="shared" si="4"/>
        <v>504.45</v>
      </c>
      <c r="G98" s="8">
        <v>778</v>
      </c>
    </row>
    <row r="99" spans="1:7" ht="24.95" hidden="1" customHeight="1">
      <c r="A99" s="1" t="s">
        <v>39</v>
      </c>
      <c r="B99" s="38" t="str">
        <f>[2]калькуляция!$B$20</f>
        <v>Электрокардиография с физической нагрузкой</v>
      </c>
      <c r="C99" s="42">
        <v>874</v>
      </c>
      <c r="D99" s="40">
        <f t="shared" si="3"/>
        <v>262.2</v>
      </c>
      <c r="E99" s="40">
        <v>42</v>
      </c>
      <c r="F99" s="40">
        <f t="shared" si="4"/>
        <v>367.08</v>
      </c>
      <c r="G99" s="8">
        <v>699</v>
      </c>
    </row>
    <row r="100" spans="1:7" ht="24.95" hidden="1" customHeight="1">
      <c r="A100" s="46" t="s">
        <v>40</v>
      </c>
      <c r="B100" s="46"/>
      <c r="C100" s="46"/>
      <c r="D100" s="37">
        <f t="shared" si="3"/>
        <v>0</v>
      </c>
      <c r="E100" s="40" t="e">
        <v>#DIV/0!</v>
      </c>
      <c r="F100" s="40" t="e">
        <f t="shared" si="4"/>
        <v>#DIV/0!</v>
      </c>
    </row>
    <row r="101" spans="1:7" ht="24.95" hidden="1" customHeight="1">
      <c r="A101" s="1" t="s">
        <v>41</v>
      </c>
      <c r="B101" s="38" t="str">
        <f>[3]Калькул.!$B$13</f>
        <v>1 койко-день в кардиологическом отделении</v>
      </c>
      <c r="C101" s="47">
        <v>1790</v>
      </c>
      <c r="D101" s="37">
        <f t="shared" si="3"/>
        <v>537</v>
      </c>
      <c r="E101" s="40">
        <v>0</v>
      </c>
      <c r="F101" s="40">
        <f t="shared" si="4"/>
        <v>0</v>
      </c>
    </row>
    <row r="102" spans="1:7" ht="24.95" hidden="1" customHeight="1">
      <c r="A102" s="1" t="s">
        <v>42</v>
      </c>
      <c r="B102" s="38" t="str">
        <f>[3]Калькул.!$B$14</f>
        <v>1 койко-день в неврологическом  отделении</v>
      </c>
      <c r="C102" s="47">
        <v>1491</v>
      </c>
      <c r="D102" s="37">
        <f t="shared" si="3"/>
        <v>447.3</v>
      </c>
      <c r="E102" s="40">
        <v>0</v>
      </c>
      <c r="F102" s="40">
        <f t="shared" si="4"/>
        <v>0</v>
      </c>
    </row>
    <row r="103" spans="1:7" ht="24.95" hidden="1" customHeight="1">
      <c r="A103" s="1"/>
      <c r="B103" s="38"/>
      <c r="C103" s="48"/>
      <c r="D103" s="37">
        <f t="shared" si="3"/>
        <v>0</v>
      </c>
      <c r="E103" s="40" t="e">
        <v>#DIV/0!</v>
      </c>
      <c r="F103" s="40" t="e">
        <f t="shared" si="4"/>
        <v>#DIV/0!</v>
      </c>
    </row>
    <row r="104" spans="1:7" ht="31.5" hidden="1" customHeight="1">
      <c r="A104" s="1" t="s">
        <v>133</v>
      </c>
      <c r="B104" s="49" t="s">
        <v>134</v>
      </c>
      <c r="C104" s="42">
        <v>1112</v>
      </c>
      <c r="D104" s="37"/>
      <c r="E104" s="40"/>
      <c r="F104" s="40"/>
      <c r="G104" s="8">
        <v>919</v>
      </c>
    </row>
    <row r="105" spans="1:7" ht="15.75" hidden="1" customHeight="1">
      <c r="A105" s="50" t="s">
        <v>146</v>
      </c>
      <c r="B105" s="49" t="s">
        <v>179</v>
      </c>
      <c r="C105" s="51">
        <v>430</v>
      </c>
      <c r="D105" s="37"/>
      <c r="E105" s="40"/>
      <c r="F105" s="40"/>
    </row>
    <row r="106" spans="1:7" ht="17.25" hidden="1" customHeight="1">
      <c r="A106" s="52"/>
      <c r="B106" s="53" t="s">
        <v>178</v>
      </c>
      <c r="C106" s="54"/>
      <c r="D106" s="37"/>
      <c r="E106" s="40"/>
      <c r="F106" s="40"/>
      <c r="G106" s="8">
        <v>313</v>
      </c>
    </row>
    <row r="107" spans="1:7" ht="21" hidden="1" customHeight="1">
      <c r="A107" s="55"/>
      <c r="B107" s="56" t="s">
        <v>180</v>
      </c>
      <c r="C107" s="57"/>
      <c r="D107" s="37"/>
      <c r="E107" s="40"/>
      <c r="F107" s="40"/>
    </row>
    <row r="108" spans="1:7" ht="24.95" hidden="1" customHeight="1">
      <c r="A108" s="45" t="s">
        <v>43</v>
      </c>
      <c r="B108" s="45"/>
      <c r="C108" s="45"/>
      <c r="D108" s="37"/>
      <c r="E108" s="40"/>
      <c r="F108" s="40"/>
    </row>
    <row r="109" spans="1:7" ht="30.75" hidden="1" customHeight="1">
      <c r="A109" s="1">
        <v>90</v>
      </c>
      <c r="B109" s="38" t="str">
        <f>[4]расчет!$B$13</f>
        <v>Холтеровское суточное мониторирование ЭКГ</v>
      </c>
      <c r="C109" s="42">
        <v>1902</v>
      </c>
      <c r="D109" s="40">
        <f>C109*30%</f>
        <v>570.6</v>
      </c>
      <c r="E109" s="40">
        <v>34</v>
      </c>
      <c r="F109" s="40">
        <f>C109*E109%</f>
        <v>646.68000000000006</v>
      </c>
      <c r="G109" s="8">
        <v>1378</v>
      </c>
    </row>
    <row r="110" spans="1:7" ht="25.5" hidden="1" customHeight="1">
      <c r="A110" s="1" t="s">
        <v>44</v>
      </c>
      <c r="B110" s="38" t="s">
        <v>45</v>
      </c>
      <c r="C110" s="42">
        <v>2112</v>
      </c>
      <c r="D110" s="40">
        <f>C110*30%</f>
        <v>633.6</v>
      </c>
      <c r="E110" s="40">
        <v>40</v>
      </c>
      <c r="F110" s="40">
        <f>C110*E110%</f>
        <v>844.80000000000007</v>
      </c>
      <c r="G110" s="8">
        <v>1484</v>
      </c>
    </row>
    <row r="111" spans="1:7" ht="24.95" hidden="1" customHeight="1">
      <c r="A111" s="1" t="s">
        <v>46</v>
      </c>
      <c r="B111" s="38" t="s">
        <v>47</v>
      </c>
      <c r="C111" s="42">
        <v>1699</v>
      </c>
      <c r="D111" s="40">
        <f>C111*30%</f>
        <v>509.7</v>
      </c>
      <c r="E111" s="40">
        <v>45</v>
      </c>
      <c r="F111" s="40">
        <f>C111*E111%</f>
        <v>764.55000000000007</v>
      </c>
      <c r="G111" s="8">
        <v>1097</v>
      </c>
    </row>
    <row r="112" spans="1:7" ht="24.95" hidden="1" customHeight="1">
      <c r="A112" s="45" t="s">
        <v>205</v>
      </c>
      <c r="B112" s="45"/>
      <c r="C112" s="45"/>
    </row>
    <row r="113" spans="1:7" ht="37.5" hidden="1" customHeight="1">
      <c r="A113" s="42" t="s">
        <v>48</v>
      </c>
      <c r="B113" s="58" t="s">
        <v>147</v>
      </c>
      <c r="C113" s="42">
        <v>976</v>
      </c>
      <c r="G113" s="8">
        <v>892</v>
      </c>
    </row>
    <row r="114" spans="1:7" ht="34.5" hidden="1" customHeight="1">
      <c r="A114" s="2" t="s">
        <v>49</v>
      </c>
      <c r="B114" s="58" t="s">
        <v>148</v>
      </c>
      <c r="C114" s="42">
        <v>635</v>
      </c>
      <c r="G114" s="8">
        <v>594</v>
      </c>
    </row>
    <row r="115" spans="1:7" ht="27.75" hidden="1" customHeight="1">
      <c r="A115" s="2" t="s">
        <v>50</v>
      </c>
      <c r="B115" s="58" t="s">
        <v>51</v>
      </c>
      <c r="C115" s="42">
        <v>590</v>
      </c>
      <c r="D115" s="59">
        <v>990.52</v>
      </c>
      <c r="E115" s="60"/>
      <c r="F115" s="60"/>
      <c r="G115" s="8">
        <v>468</v>
      </c>
    </row>
    <row r="116" spans="1:7" ht="24.95" hidden="1" customHeight="1">
      <c r="A116" s="45" t="s">
        <v>52</v>
      </c>
      <c r="B116" s="45"/>
      <c r="C116" s="45"/>
    </row>
    <row r="117" spans="1:7" ht="24.95" hidden="1" customHeight="1">
      <c r="A117" s="2" t="s">
        <v>53</v>
      </c>
      <c r="B117" s="58" t="s">
        <v>54</v>
      </c>
      <c r="C117" s="42">
        <v>833</v>
      </c>
      <c r="G117" s="8">
        <v>614</v>
      </c>
    </row>
    <row r="118" spans="1:7" ht="24.95" hidden="1" customHeight="1">
      <c r="A118" s="2" t="s">
        <v>55</v>
      </c>
      <c r="B118" s="58" t="s">
        <v>56</v>
      </c>
      <c r="C118" s="42">
        <v>858</v>
      </c>
      <c r="G118" s="8">
        <v>633</v>
      </c>
    </row>
    <row r="119" spans="1:7" ht="24.95" hidden="1" customHeight="1">
      <c r="A119" s="2" t="s">
        <v>57</v>
      </c>
      <c r="B119" s="58" t="s">
        <v>58</v>
      </c>
      <c r="C119" s="42">
        <v>1019</v>
      </c>
      <c r="G119" s="8">
        <v>788</v>
      </c>
    </row>
    <row r="120" spans="1:7" ht="24.95" hidden="1" customHeight="1">
      <c r="A120" s="2" t="s">
        <v>59</v>
      </c>
      <c r="B120" s="58" t="s">
        <v>60</v>
      </c>
      <c r="C120" s="42">
        <v>1200</v>
      </c>
      <c r="G120" s="8">
        <v>940</v>
      </c>
    </row>
    <row r="121" spans="1:7" ht="30" hidden="1" customHeight="1">
      <c r="A121" s="2" t="s">
        <v>61</v>
      </c>
      <c r="B121" s="58" t="s">
        <v>62</v>
      </c>
      <c r="C121" s="42">
        <v>1423</v>
      </c>
      <c r="G121" s="8">
        <v>1150</v>
      </c>
    </row>
    <row r="122" spans="1:7" ht="30" hidden="1" customHeight="1">
      <c r="A122" s="2" t="s">
        <v>63</v>
      </c>
      <c r="B122" s="58" t="s">
        <v>64</v>
      </c>
      <c r="C122" s="42">
        <v>788</v>
      </c>
      <c r="G122" s="8">
        <v>659</v>
      </c>
    </row>
    <row r="123" spans="1:7" ht="30.75" hidden="1" customHeight="1">
      <c r="A123" s="2" t="s">
        <v>215</v>
      </c>
      <c r="B123" s="58" t="s">
        <v>323</v>
      </c>
      <c r="C123" s="42">
        <v>1172</v>
      </c>
      <c r="G123" s="8">
        <v>659</v>
      </c>
    </row>
    <row r="124" spans="1:7" ht="30" hidden="1" customHeight="1">
      <c r="A124" s="45" t="s">
        <v>80</v>
      </c>
      <c r="B124" s="45"/>
      <c r="C124" s="45"/>
    </row>
    <row r="125" spans="1:7" ht="35.1" hidden="1" customHeight="1">
      <c r="A125" s="2">
        <v>100</v>
      </c>
      <c r="B125" s="58" t="s">
        <v>65</v>
      </c>
      <c r="C125" s="42">
        <v>486</v>
      </c>
      <c r="D125" s="61">
        <v>1033.5</v>
      </c>
      <c r="E125" s="60"/>
      <c r="F125" s="60"/>
      <c r="G125" s="62">
        <v>355</v>
      </c>
    </row>
    <row r="126" spans="1:7" ht="35.1" hidden="1" customHeight="1">
      <c r="A126" s="2">
        <v>101</v>
      </c>
      <c r="B126" s="58" t="s">
        <v>66</v>
      </c>
      <c r="C126" s="42">
        <v>495</v>
      </c>
      <c r="D126" s="61">
        <v>1033.5</v>
      </c>
      <c r="E126" s="60"/>
      <c r="F126" s="60"/>
      <c r="G126" s="62">
        <v>364</v>
      </c>
    </row>
    <row r="127" spans="1:7" ht="35.1" hidden="1" customHeight="1">
      <c r="A127" s="2">
        <v>102</v>
      </c>
      <c r="B127" s="58" t="s">
        <v>67</v>
      </c>
      <c r="C127" s="42">
        <v>409</v>
      </c>
      <c r="D127" s="61">
        <v>1033.5</v>
      </c>
      <c r="E127" s="60"/>
      <c r="F127" s="60"/>
      <c r="G127" s="62">
        <v>298</v>
      </c>
    </row>
    <row r="128" spans="1:7" ht="35.1" hidden="1" customHeight="1">
      <c r="A128" s="2">
        <v>103</v>
      </c>
      <c r="B128" s="58" t="s">
        <v>68</v>
      </c>
      <c r="C128" s="42">
        <v>384</v>
      </c>
      <c r="D128" s="61">
        <v>1033.5</v>
      </c>
      <c r="E128" s="60"/>
      <c r="F128" s="60"/>
      <c r="G128" s="62">
        <v>285</v>
      </c>
    </row>
    <row r="129" spans="1:7" ht="31.5" hidden="1">
      <c r="A129" s="2">
        <v>104</v>
      </c>
      <c r="B129" s="58" t="s">
        <v>69</v>
      </c>
      <c r="C129" s="42">
        <v>555</v>
      </c>
      <c r="D129" s="61">
        <v>1033.5</v>
      </c>
      <c r="E129" s="60"/>
      <c r="F129" s="60"/>
      <c r="G129" s="62">
        <v>430</v>
      </c>
    </row>
    <row r="130" spans="1:7" ht="35.1" hidden="1" customHeight="1">
      <c r="A130" s="2">
        <v>105</v>
      </c>
      <c r="B130" s="58" t="s">
        <v>70</v>
      </c>
      <c r="C130" s="42">
        <v>337</v>
      </c>
      <c r="D130" s="61">
        <v>1033.5</v>
      </c>
      <c r="E130" s="60"/>
      <c r="F130" s="60"/>
      <c r="G130" s="62">
        <v>245</v>
      </c>
    </row>
    <row r="131" spans="1:7" ht="35.1" hidden="1" customHeight="1">
      <c r="A131" s="2">
        <v>106</v>
      </c>
      <c r="B131" s="58" t="s">
        <v>71</v>
      </c>
      <c r="C131" s="42">
        <v>338</v>
      </c>
      <c r="D131" s="61">
        <v>1033.5</v>
      </c>
      <c r="E131" s="60"/>
      <c r="F131" s="60"/>
      <c r="G131" s="62">
        <v>246</v>
      </c>
    </row>
    <row r="132" spans="1:7" ht="35.1" hidden="1" customHeight="1">
      <c r="A132" s="2">
        <v>107</v>
      </c>
      <c r="B132" s="58" t="s">
        <v>72</v>
      </c>
      <c r="C132" s="42">
        <v>409</v>
      </c>
      <c r="D132" s="61">
        <v>1033.5</v>
      </c>
      <c r="E132" s="60"/>
      <c r="F132" s="60"/>
      <c r="G132" s="62">
        <v>298</v>
      </c>
    </row>
    <row r="133" spans="1:7" ht="35.1" hidden="1" customHeight="1">
      <c r="A133" s="2">
        <v>108</v>
      </c>
      <c r="B133" s="58" t="s">
        <v>73</v>
      </c>
      <c r="C133" s="42">
        <v>417</v>
      </c>
      <c r="D133" s="61">
        <v>1033.5</v>
      </c>
      <c r="E133" s="60"/>
      <c r="F133" s="60"/>
      <c r="G133" s="62">
        <v>307</v>
      </c>
    </row>
    <row r="134" spans="1:7" ht="35.1" hidden="1" customHeight="1">
      <c r="A134" s="2">
        <v>110</v>
      </c>
      <c r="B134" s="58" t="s">
        <v>74</v>
      </c>
      <c r="C134" s="42">
        <v>378</v>
      </c>
      <c r="D134" s="61">
        <v>1033.5</v>
      </c>
      <c r="E134" s="60"/>
      <c r="F134" s="60"/>
      <c r="G134" s="62">
        <v>274</v>
      </c>
    </row>
    <row r="135" spans="1:7" ht="35.1" hidden="1" customHeight="1">
      <c r="A135" s="2">
        <v>111</v>
      </c>
      <c r="B135" s="58" t="s">
        <v>75</v>
      </c>
      <c r="C135" s="42">
        <v>429</v>
      </c>
      <c r="D135" s="61">
        <v>1033.5</v>
      </c>
      <c r="E135" s="60"/>
      <c r="F135" s="60"/>
      <c r="G135" s="62">
        <v>316</v>
      </c>
    </row>
    <row r="136" spans="1:7" ht="35.1" hidden="1" customHeight="1">
      <c r="A136" s="2">
        <v>112</v>
      </c>
      <c r="B136" s="58" t="s">
        <v>76</v>
      </c>
      <c r="C136" s="42">
        <v>374</v>
      </c>
      <c r="D136" s="61">
        <v>1033.5</v>
      </c>
      <c r="E136" s="60"/>
      <c r="F136" s="60"/>
      <c r="G136" s="62">
        <v>270</v>
      </c>
    </row>
    <row r="137" spans="1:7" ht="35.1" hidden="1" customHeight="1">
      <c r="A137" s="2">
        <v>113</v>
      </c>
      <c r="B137" s="58" t="s">
        <v>77</v>
      </c>
      <c r="C137" s="42">
        <v>333</v>
      </c>
      <c r="D137" s="61"/>
      <c r="E137" s="60"/>
      <c r="F137" s="60"/>
      <c r="G137" s="62">
        <v>243</v>
      </c>
    </row>
    <row r="138" spans="1:7" ht="35.1" hidden="1" customHeight="1">
      <c r="A138" s="2">
        <v>114</v>
      </c>
      <c r="B138" s="58" t="s">
        <v>78</v>
      </c>
      <c r="C138" s="42">
        <v>316</v>
      </c>
      <c r="D138" s="61">
        <v>1033.5</v>
      </c>
      <c r="E138" s="60"/>
      <c r="F138" s="60"/>
      <c r="G138" s="62">
        <v>224</v>
      </c>
    </row>
    <row r="139" spans="1:7" ht="35.1" hidden="1" customHeight="1">
      <c r="A139" s="2">
        <v>115</v>
      </c>
      <c r="B139" s="58" t="s">
        <v>79</v>
      </c>
      <c r="C139" s="42">
        <v>363</v>
      </c>
      <c r="D139" s="61">
        <v>1033.5</v>
      </c>
      <c r="E139" s="60"/>
      <c r="F139" s="60"/>
      <c r="G139" s="62">
        <v>264</v>
      </c>
    </row>
    <row r="140" spans="1:7" ht="35.1" hidden="1" customHeight="1">
      <c r="A140" s="2">
        <v>116</v>
      </c>
      <c r="B140" s="58" t="s">
        <v>100</v>
      </c>
      <c r="C140" s="42">
        <v>596</v>
      </c>
      <c r="D140" s="61">
        <v>1033.5</v>
      </c>
      <c r="E140" s="60"/>
      <c r="F140" s="60"/>
      <c r="G140" s="62">
        <v>463</v>
      </c>
    </row>
    <row r="141" spans="1:7" ht="35.1" hidden="1" customHeight="1">
      <c r="A141" s="2">
        <v>117</v>
      </c>
      <c r="B141" s="58" t="s">
        <v>101</v>
      </c>
      <c r="C141" s="42">
        <v>346</v>
      </c>
      <c r="D141" s="61"/>
      <c r="E141" s="60"/>
      <c r="F141" s="60"/>
      <c r="G141" s="62">
        <v>253</v>
      </c>
    </row>
    <row r="142" spans="1:7" ht="35.1" hidden="1" customHeight="1">
      <c r="A142" s="2">
        <v>118</v>
      </c>
      <c r="B142" s="58" t="s">
        <v>102</v>
      </c>
      <c r="C142" s="42">
        <v>391</v>
      </c>
      <c r="D142" s="61"/>
      <c r="E142" s="60"/>
      <c r="F142" s="60"/>
      <c r="G142" s="62">
        <v>298</v>
      </c>
    </row>
    <row r="143" spans="1:7" ht="35.1" hidden="1" customHeight="1">
      <c r="A143" s="2">
        <v>119</v>
      </c>
      <c r="B143" s="58" t="s">
        <v>104</v>
      </c>
      <c r="C143" s="42">
        <v>459</v>
      </c>
      <c r="D143" s="61"/>
      <c r="E143" s="60"/>
      <c r="F143" s="60"/>
      <c r="G143" s="62">
        <v>344</v>
      </c>
    </row>
    <row r="144" spans="1:7" ht="35.1" hidden="1" customHeight="1">
      <c r="A144" s="2">
        <v>120</v>
      </c>
      <c r="B144" s="58" t="s">
        <v>103</v>
      </c>
      <c r="C144" s="42">
        <v>337</v>
      </c>
      <c r="D144" s="61"/>
      <c r="E144" s="60"/>
      <c r="F144" s="60"/>
      <c r="G144" s="62">
        <v>253</v>
      </c>
    </row>
    <row r="145" spans="1:7" ht="35.1" hidden="1" customHeight="1">
      <c r="A145" s="2">
        <v>121</v>
      </c>
      <c r="B145" s="58" t="s">
        <v>105</v>
      </c>
      <c r="C145" s="42">
        <v>515</v>
      </c>
      <c r="D145" s="61"/>
      <c r="E145" s="60"/>
      <c r="F145" s="60"/>
      <c r="G145" s="62">
        <v>390</v>
      </c>
    </row>
    <row r="146" spans="1:7" ht="24.75" hidden="1" customHeight="1">
      <c r="A146" s="2">
        <v>122</v>
      </c>
      <c r="B146" s="58" t="s">
        <v>177</v>
      </c>
      <c r="C146" s="42">
        <v>439</v>
      </c>
      <c r="D146" s="61"/>
      <c r="E146" s="60"/>
      <c r="F146" s="60"/>
      <c r="G146" s="62">
        <v>325</v>
      </c>
    </row>
    <row r="147" spans="1:7" s="65" customFormat="1" ht="30.75" hidden="1" customHeight="1">
      <c r="A147" s="1" t="s">
        <v>81</v>
      </c>
      <c r="B147" s="56" t="s">
        <v>82</v>
      </c>
      <c r="C147" s="42">
        <v>487</v>
      </c>
      <c r="D147" s="63"/>
      <c r="E147" s="64"/>
      <c r="F147" s="64"/>
      <c r="G147" s="8">
        <v>368</v>
      </c>
    </row>
    <row r="148" spans="1:7" ht="35.1" hidden="1" customHeight="1">
      <c r="A148" s="66" t="s">
        <v>30</v>
      </c>
      <c r="B148" s="67"/>
      <c r="C148" s="68"/>
      <c r="D148" s="61"/>
      <c r="E148" s="60"/>
      <c r="F148" s="60"/>
      <c r="G148" s="69"/>
    </row>
    <row r="149" spans="1:7" ht="24.95" hidden="1" customHeight="1">
      <c r="A149" s="2" t="s">
        <v>83</v>
      </c>
      <c r="B149" s="58" t="s">
        <v>84</v>
      </c>
      <c r="C149" s="42">
        <v>1220</v>
      </c>
      <c r="D149" s="61">
        <v>1033.5</v>
      </c>
      <c r="E149" s="60"/>
      <c r="F149" s="60"/>
      <c r="G149" s="62">
        <v>990</v>
      </c>
    </row>
    <row r="150" spans="1:7" ht="31.5" hidden="1">
      <c r="A150" s="2" t="s">
        <v>31</v>
      </c>
      <c r="B150" s="58" t="s">
        <v>85</v>
      </c>
      <c r="C150" s="42">
        <v>1088</v>
      </c>
      <c r="G150" s="62">
        <v>818</v>
      </c>
    </row>
    <row r="151" spans="1:7" ht="24.95" hidden="1" customHeight="1">
      <c r="A151" s="2" t="s">
        <v>86</v>
      </c>
      <c r="B151" s="58" t="s">
        <v>87</v>
      </c>
      <c r="C151" s="42">
        <v>624</v>
      </c>
      <c r="G151" s="62">
        <v>501</v>
      </c>
    </row>
    <row r="152" spans="1:7" ht="24.95" hidden="1" customHeight="1">
      <c r="A152" s="2" t="s">
        <v>88</v>
      </c>
      <c r="B152" s="58" t="s">
        <v>89</v>
      </c>
      <c r="C152" s="42">
        <v>493</v>
      </c>
      <c r="G152" s="62">
        <v>420</v>
      </c>
    </row>
    <row r="153" spans="1:7" ht="24.95" hidden="1" customHeight="1">
      <c r="A153" s="2" t="s">
        <v>90</v>
      </c>
      <c r="B153" s="58" t="s">
        <v>91</v>
      </c>
      <c r="C153" s="42">
        <v>1119</v>
      </c>
      <c r="G153" s="62">
        <v>976</v>
      </c>
    </row>
    <row r="154" spans="1:7" hidden="1">
      <c r="G154" s="62"/>
    </row>
    <row r="155" spans="1:7" ht="31.5" hidden="1" customHeight="1">
      <c r="A155" s="2" t="s">
        <v>92</v>
      </c>
      <c r="B155" s="58" t="s">
        <v>94</v>
      </c>
      <c r="C155" s="47">
        <v>304</v>
      </c>
      <c r="G155" s="62"/>
    </row>
    <row r="156" spans="1:7" ht="28.5" hidden="1" customHeight="1">
      <c r="A156" s="2" t="s">
        <v>93</v>
      </c>
      <c r="B156" s="58" t="s">
        <v>95</v>
      </c>
      <c r="C156" s="47">
        <v>265</v>
      </c>
      <c r="G156" s="62"/>
    </row>
    <row r="157" spans="1:7" ht="31.5" hidden="1" customHeight="1">
      <c r="A157" s="2" t="s">
        <v>96</v>
      </c>
      <c r="B157" s="58" t="s">
        <v>98</v>
      </c>
      <c r="C157" s="47">
        <v>265</v>
      </c>
      <c r="G157" s="62"/>
    </row>
    <row r="158" spans="1:7" ht="28.5" hidden="1" customHeight="1">
      <c r="A158" s="2" t="s">
        <v>97</v>
      </c>
      <c r="B158" s="58" t="s">
        <v>99</v>
      </c>
      <c r="C158" s="47">
        <v>207</v>
      </c>
      <c r="G158" s="62"/>
    </row>
    <row r="159" spans="1:7" ht="35.1" customHeight="1" thickBot="1">
      <c r="A159" s="45" t="s">
        <v>211</v>
      </c>
      <c r="B159" s="45"/>
      <c r="C159" s="45"/>
      <c r="D159" s="61"/>
      <c r="E159" s="60"/>
      <c r="F159" s="60"/>
      <c r="G159" s="69"/>
    </row>
    <row r="160" spans="1:7" ht="37.5" customHeight="1" thickBot="1">
      <c r="A160" s="72" t="s">
        <v>107</v>
      </c>
      <c r="B160" s="73" t="s">
        <v>186</v>
      </c>
      <c r="C160" s="131">
        <v>847</v>
      </c>
      <c r="D160" s="61">
        <v>1033.5</v>
      </c>
      <c r="E160" s="60"/>
      <c r="F160" s="60"/>
      <c r="G160" s="62">
        <v>481</v>
      </c>
    </row>
    <row r="161" spans="1:7" ht="24" customHeight="1" thickBot="1">
      <c r="A161" s="72" t="s">
        <v>108</v>
      </c>
      <c r="B161" s="73" t="s">
        <v>187</v>
      </c>
      <c r="C161" s="131">
        <v>1038</v>
      </c>
      <c r="G161" s="8">
        <v>802</v>
      </c>
    </row>
    <row r="162" spans="1:7" ht="24.75" customHeight="1" thickBot="1">
      <c r="A162" s="72" t="s">
        <v>109</v>
      </c>
      <c r="B162" s="73" t="s">
        <v>110</v>
      </c>
      <c r="C162" s="131">
        <v>2646</v>
      </c>
      <c r="G162" s="8">
        <v>1481</v>
      </c>
    </row>
    <row r="163" spans="1:7" ht="22.5" customHeight="1" thickBot="1">
      <c r="A163" s="72" t="s">
        <v>111</v>
      </c>
      <c r="B163" s="73" t="s">
        <v>112</v>
      </c>
      <c r="C163" s="131">
        <v>2646</v>
      </c>
      <c r="G163" s="8">
        <v>1481</v>
      </c>
    </row>
    <row r="164" spans="1:7" ht="28.5" customHeight="1" thickBot="1">
      <c r="A164" s="72" t="s">
        <v>113</v>
      </c>
      <c r="B164" s="73" t="s">
        <v>114</v>
      </c>
      <c r="C164" s="131">
        <v>850</v>
      </c>
      <c r="G164" s="8">
        <v>481</v>
      </c>
    </row>
    <row r="165" spans="1:7" ht="30" customHeight="1" thickBot="1">
      <c r="A165" s="72" t="s">
        <v>115</v>
      </c>
      <c r="B165" s="73" t="s">
        <v>116</v>
      </c>
      <c r="C165" s="131">
        <v>1233</v>
      </c>
      <c r="G165" s="8">
        <v>740</v>
      </c>
    </row>
    <row r="166" spans="1:7" ht="24" customHeight="1" thickBot="1">
      <c r="A166" s="72" t="s">
        <v>117</v>
      </c>
      <c r="B166" s="73" t="s">
        <v>118</v>
      </c>
      <c r="C166" s="131">
        <v>856</v>
      </c>
      <c r="G166" s="8">
        <v>483</v>
      </c>
    </row>
    <row r="167" spans="1:7" ht="22.5" customHeight="1" thickBot="1">
      <c r="A167" s="72" t="s">
        <v>119</v>
      </c>
      <c r="B167" s="73" t="s">
        <v>120</v>
      </c>
      <c r="C167" s="131">
        <v>848</v>
      </c>
      <c r="G167" s="8">
        <v>479</v>
      </c>
    </row>
    <row r="168" spans="1:7" ht="28.5" customHeight="1" thickBot="1">
      <c r="A168" s="72" t="s">
        <v>121</v>
      </c>
      <c r="B168" s="73" t="s">
        <v>122</v>
      </c>
      <c r="C168" s="131">
        <v>1455</v>
      </c>
      <c r="G168" s="8">
        <v>804</v>
      </c>
    </row>
    <row r="169" spans="1:7" ht="21" customHeight="1" thickBot="1">
      <c r="A169" s="72" t="s">
        <v>123</v>
      </c>
      <c r="B169" s="73" t="s">
        <v>124</v>
      </c>
      <c r="C169" s="131">
        <v>854</v>
      </c>
      <c r="G169" s="8">
        <v>482</v>
      </c>
    </row>
    <row r="170" spans="1:7" ht="36.75" customHeight="1" thickBot="1">
      <c r="A170" s="72" t="s">
        <v>125</v>
      </c>
      <c r="B170" s="73" t="s">
        <v>126</v>
      </c>
      <c r="C170" s="131">
        <v>2679</v>
      </c>
      <c r="G170" s="8">
        <v>1535</v>
      </c>
    </row>
    <row r="171" spans="1:7" ht="21" customHeight="1" thickBot="1">
      <c r="A171" s="72" t="s">
        <v>127</v>
      </c>
      <c r="B171" s="73" t="s">
        <v>128</v>
      </c>
      <c r="C171" s="131">
        <v>975</v>
      </c>
      <c r="G171" s="8">
        <v>546</v>
      </c>
    </row>
    <row r="172" spans="1:7" ht="21.75" customHeight="1" thickBot="1">
      <c r="A172" s="72" t="s">
        <v>129</v>
      </c>
      <c r="B172" s="73" t="s">
        <v>130</v>
      </c>
      <c r="C172" s="131">
        <v>975</v>
      </c>
      <c r="G172" s="8">
        <v>546</v>
      </c>
    </row>
    <row r="173" spans="1:7" ht="21.75" customHeight="1" thickBot="1">
      <c r="A173" s="72" t="s">
        <v>131</v>
      </c>
      <c r="B173" s="73" t="s">
        <v>132</v>
      </c>
      <c r="C173" s="131">
        <v>975</v>
      </c>
      <c r="G173" s="8">
        <v>546</v>
      </c>
    </row>
    <row r="174" spans="1:7" ht="21.75" customHeight="1" thickBot="1">
      <c r="A174" s="72" t="s">
        <v>225</v>
      </c>
      <c r="B174" s="73" t="s">
        <v>226</v>
      </c>
      <c r="C174" s="131">
        <v>2715</v>
      </c>
      <c r="G174" s="8">
        <v>2089</v>
      </c>
    </row>
    <row r="175" spans="1:7" ht="29.25" customHeight="1" thickBot="1">
      <c r="A175" s="72" t="s">
        <v>227</v>
      </c>
      <c r="B175" s="73" t="s">
        <v>228</v>
      </c>
      <c r="C175" s="131">
        <v>7628</v>
      </c>
      <c r="G175" s="8">
        <v>6818</v>
      </c>
    </row>
    <row r="176" spans="1:7" ht="31.5" customHeight="1" thickBot="1">
      <c r="A176" s="72" t="s">
        <v>229</v>
      </c>
      <c r="B176" s="73" t="s">
        <v>230</v>
      </c>
      <c r="C176" s="131">
        <v>9979</v>
      </c>
      <c r="G176" s="8">
        <v>8782</v>
      </c>
    </row>
    <row r="177" spans="1:7" ht="31.5" customHeight="1" thickBot="1">
      <c r="A177" s="72" t="s">
        <v>235</v>
      </c>
      <c r="B177" s="73" t="s">
        <v>238</v>
      </c>
      <c r="C177" s="131">
        <v>2612</v>
      </c>
      <c r="G177" s="8">
        <v>2008</v>
      </c>
    </row>
    <row r="178" spans="1:7" ht="31.5" customHeight="1" thickBot="1">
      <c r="A178" s="72" t="s">
        <v>236</v>
      </c>
      <c r="B178" s="73" t="s">
        <v>237</v>
      </c>
      <c r="C178" s="131">
        <v>5233</v>
      </c>
      <c r="G178" s="8">
        <v>5006</v>
      </c>
    </row>
    <row r="179" spans="1:7" ht="31.5" customHeight="1" thickBot="1">
      <c r="A179" s="72" t="s">
        <v>239</v>
      </c>
      <c r="B179" s="73" t="s">
        <v>240</v>
      </c>
      <c r="C179" s="131">
        <v>7619</v>
      </c>
      <c r="G179" s="8">
        <v>6524</v>
      </c>
    </row>
    <row r="180" spans="1:7" ht="21.75" customHeight="1" thickBot="1">
      <c r="A180" s="72" t="s">
        <v>231</v>
      </c>
      <c r="B180" s="73" t="s">
        <v>232</v>
      </c>
      <c r="C180" s="131">
        <v>207</v>
      </c>
      <c r="G180" s="8">
        <v>249</v>
      </c>
    </row>
    <row r="181" spans="1:7" ht="21.75" customHeight="1" thickBot="1">
      <c r="A181" s="72" t="s">
        <v>233</v>
      </c>
      <c r="B181" s="73" t="s">
        <v>234</v>
      </c>
      <c r="C181" s="131">
        <v>698</v>
      </c>
      <c r="G181" s="8">
        <v>552</v>
      </c>
    </row>
    <row r="183" spans="1:7" ht="20.25" hidden="1" customHeight="1">
      <c r="A183" s="45" t="s">
        <v>145</v>
      </c>
      <c r="B183" s="45"/>
      <c r="C183" s="45"/>
    </row>
    <row r="184" spans="1:7" ht="22.5" hidden="1" customHeight="1">
      <c r="A184" s="74" t="s">
        <v>206</v>
      </c>
      <c r="B184" s="75" t="s">
        <v>144</v>
      </c>
      <c r="C184" s="42">
        <v>1668</v>
      </c>
      <c r="G184" s="8">
        <v>1269</v>
      </c>
    </row>
    <row r="185" spans="1:7" ht="22.5" hidden="1" customHeight="1">
      <c r="A185" s="74" t="s">
        <v>207</v>
      </c>
      <c r="B185" s="75" t="s">
        <v>210</v>
      </c>
      <c r="C185" s="42">
        <v>1930</v>
      </c>
      <c r="G185" s="8">
        <v>1524</v>
      </c>
    </row>
    <row r="186" spans="1:7" ht="31.5" hidden="1">
      <c r="A186" s="74" t="s">
        <v>208</v>
      </c>
      <c r="B186" s="75" t="s">
        <v>209</v>
      </c>
      <c r="C186" s="42">
        <v>389</v>
      </c>
      <c r="G186" s="8">
        <v>255</v>
      </c>
    </row>
    <row r="187" spans="1:7" ht="47.25" hidden="1">
      <c r="A187" s="74" t="s">
        <v>326</v>
      </c>
      <c r="B187" s="75" t="s">
        <v>328</v>
      </c>
      <c r="C187" s="42">
        <v>2836</v>
      </c>
    </row>
    <row r="188" spans="1:7" ht="47.25" hidden="1">
      <c r="A188" s="74" t="s">
        <v>327</v>
      </c>
      <c r="B188" s="75" t="s">
        <v>329</v>
      </c>
      <c r="C188" s="42">
        <v>2626</v>
      </c>
    </row>
    <row r="189" spans="1:7" ht="22.5" hidden="1" customHeight="1">
      <c r="A189" s="45" t="s">
        <v>212</v>
      </c>
      <c r="B189" s="45"/>
      <c r="C189" s="45"/>
    </row>
    <row r="190" spans="1:7" ht="22.5" hidden="1" customHeight="1">
      <c r="A190" s="74" t="s">
        <v>213</v>
      </c>
      <c r="B190" s="76" t="s">
        <v>214</v>
      </c>
      <c r="C190" s="42">
        <v>1430</v>
      </c>
      <c r="G190" s="8">
        <v>1044</v>
      </c>
    </row>
    <row r="191" spans="1:7" ht="22.5" hidden="1" customHeight="1">
      <c r="A191" s="74" t="s">
        <v>215</v>
      </c>
      <c r="B191" s="76" t="s">
        <v>216</v>
      </c>
      <c r="C191" s="42">
        <v>15597</v>
      </c>
      <c r="G191" s="8">
        <v>13823</v>
      </c>
    </row>
    <row r="192" spans="1:7" ht="22.5" hidden="1" customHeight="1">
      <c r="A192" s="74" t="s">
        <v>217</v>
      </c>
      <c r="B192" s="76" t="s">
        <v>218</v>
      </c>
      <c r="C192" s="42">
        <v>843</v>
      </c>
      <c r="G192" s="8">
        <v>668</v>
      </c>
    </row>
    <row r="193" spans="1:11" ht="32.25" hidden="1" customHeight="1">
      <c r="A193" s="74" t="s">
        <v>219</v>
      </c>
      <c r="B193" s="76" t="s">
        <v>220</v>
      </c>
      <c r="C193" s="42">
        <v>894</v>
      </c>
      <c r="G193" s="8">
        <v>584</v>
      </c>
    </row>
    <row r="194" spans="1:11" ht="32.25" hidden="1" customHeight="1">
      <c r="A194" s="74" t="s">
        <v>221</v>
      </c>
      <c r="B194" s="76" t="s">
        <v>222</v>
      </c>
      <c r="C194" s="42">
        <v>915</v>
      </c>
      <c r="G194" s="8">
        <v>747</v>
      </c>
    </row>
    <row r="195" spans="1:11" ht="30.75" hidden="1" customHeight="1">
      <c r="A195" s="74" t="s">
        <v>223</v>
      </c>
      <c r="B195" s="76" t="s">
        <v>324</v>
      </c>
      <c r="C195" s="42">
        <v>909</v>
      </c>
      <c r="G195" s="8">
        <v>676</v>
      </c>
    </row>
    <row r="196" spans="1:11" ht="37.5" hidden="1" customHeight="1">
      <c r="A196" s="74" t="s">
        <v>224</v>
      </c>
      <c r="B196" s="76" t="s">
        <v>325</v>
      </c>
      <c r="C196" s="42">
        <v>930</v>
      </c>
      <c r="G196" s="8">
        <v>762</v>
      </c>
    </row>
    <row r="197" spans="1:11" ht="24.75" hidden="1" customHeight="1">
      <c r="A197" s="77"/>
      <c r="B197" s="78"/>
      <c r="C197" s="79"/>
    </row>
    <row r="198" spans="1:11" ht="30" hidden="1" customHeight="1">
      <c r="A198" s="80" t="s">
        <v>170</v>
      </c>
      <c r="B198" s="81"/>
      <c r="C198" s="82"/>
    </row>
    <row r="199" spans="1:11" ht="24.95" hidden="1" customHeight="1">
      <c r="A199" s="83" t="s">
        <v>168</v>
      </c>
      <c r="B199" s="84"/>
      <c r="C199" s="85"/>
    </row>
    <row r="200" spans="1:11" ht="24.95" hidden="1" customHeight="1" thickBot="1">
      <c r="A200" s="86" t="s">
        <v>169</v>
      </c>
      <c r="B200" s="87"/>
      <c r="C200" s="88"/>
    </row>
    <row r="201" spans="1:11" ht="60" hidden="1" customHeight="1" thickBot="1">
      <c r="A201" s="89" t="s">
        <v>1</v>
      </c>
      <c r="B201" s="90" t="s">
        <v>149</v>
      </c>
      <c r="C201" s="91" t="s">
        <v>150</v>
      </c>
    </row>
    <row r="202" spans="1:11" ht="50.25" hidden="1" customHeight="1" thickBot="1">
      <c r="A202" s="92" t="s">
        <v>151</v>
      </c>
      <c r="B202" s="93"/>
      <c r="C202" s="94"/>
    </row>
    <row r="203" spans="1:11" ht="63.75" hidden="1" customHeight="1">
      <c r="A203" s="95" t="s">
        <v>152</v>
      </c>
      <c r="B203" s="96" t="s">
        <v>153</v>
      </c>
      <c r="C203" s="97">
        <v>53988.09</v>
      </c>
    </row>
    <row r="204" spans="1:11" ht="79.5" hidden="1" customHeight="1">
      <c r="A204" s="98" t="s">
        <v>154</v>
      </c>
      <c r="B204" s="38" t="s">
        <v>155</v>
      </c>
      <c r="C204" s="99">
        <v>135510.69</v>
      </c>
      <c r="K204" s="100"/>
    </row>
    <row r="205" spans="1:11" ht="83.25" hidden="1" customHeight="1">
      <c r="A205" s="98" t="s">
        <v>156</v>
      </c>
      <c r="B205" s="38" t="s">
        <v>157</v>
      </c>
      <c r="C205" s="99">
        <v>109914.69</v>
      </c>
      <c r="K205" s="100"/>
    </row>
    <row r="206" spans="1:11" ht="94.5" hidden="1" customHeight="1">
      <c r="A206" s="101" t="s">
        <v>158</v>
      </c>
      <c r="B206" s="49" t="s">
        <v>159</v>
      </c>
      <c r="C206" s="102">
        <v>159729.69</v>
      </c>
      <c r="K206" s="100"/>
    </row>
    <row r="207" spans="1:11" ht="31.5" hidden="1">
      <c r="A207" s="95" t="s">
        <v>241</v>
      </c>
      <c r="B207" s="103" t="s">
        <v>242</v>
      </c>
      <c r="C207" s="104">
        <v>63297</v>
      </c>
      <c r="G207" s="7"/>
    </row>
    <row r="208" spans="1:11" ht="31.5" hidden="1">
      <c r="A208" s="105" t="s">
        <v>243</v>
      </c>
      <c r="B208" s="106" t="s">
        <v>244</v>
      </c>
      <c r="C208" s="107">
        <v>128156</v>
      </c>
      <c r="G208" s="7"/>
    </row>
    <row r="209" spans="1:7" ht="22.5" hidden="1" customHeight="1">
      <c r="A209" s="105" t="s">
        <v>245</v>
      </c>
      <c r="B209" s="108" t="s">
        <v>246</v>
      </c>
      <c r="C209" s="107">
        <v>37395</v>
      </c>
      <c r="G209" s="7"/>
    </row>
    <row r="210" spans="1:7" ht="25.5" hidden="1" customHeight="1">
      <c r="A210" s="105" t="s">
        <v>247</v>
      </c>
      <c r="B210" s="108" t="s">
        <v>248</v>
      </c>
      <c r="C210" s="107">
        <v>36594</v>
      </c>
      <c r="G210" s="7"/>
    </row>
    <row r="211" spans="1:7" ht="15.75" hidden="1">
      <c r="A211" s="109" t="s">
        <v>167</v>
      </c>
      <c r="B211" s="108" t="s">
        <v>181</v>
      </c>
      <c r="C211" s="107"/>
      <c r="G211" s="7"/>
    </row>
    <row r="212" spans="1:7" ht="31.5" hidden="1">
      <c r="A212" s="105" t="s">
        <v>249</v>
      </c>
      <c r="B212" s="108" t="s">
        <v>250</v>
      </c>
      <c r="C212" s="107">
        <v>54643</v>
      </c>
      <c r="G212" s="7"/>
    </row>
    <row r="213" spans="1:7" ht="22.5" hidden="1" customHeight="1">
      <c r="A213" s="105" t="s">
        <v>251</v>
      </c>
      <c r="B213" s="108" t="s">
        <v>252</v>
      </c>
      <c r="C213" s="107">
        <v>53573</v>
      </c>
      <c r="G213" s="7"/>
    </row>
    <row r="214" spans="1:7" ht="99" hidden="1" customHeight="1">
      <c r="A214" s="98" t="s">
        <v>160</v>
      </c>
      <c r="B214" s="38" t="s">
        <v>161</v>
      </c>
      <c r="C214" s="99">
        <v>212070.64</v>
      </c>
      <c r="D214" s="100"/>
    </row>
    <row r="215" spans="1:7" ht="96.75" hidden="1" customHeight="1">
      <c r="A215" s="98" t="s">
        <v>162</v>
      </c>
      <c r="B215" s="38" t="s">
        <v>163</v>
      </c>
      <c r="C215" s="99">
        <v>187455.64</v>
      </c>
      <c r="D215" s="100"/>
    </row>
    <row r="216" spans="1:7" ht="99" hidden="1" customHeight="1">
      <c r="A216" s="98" t="s">
        <v>164</v>
      </c>
      <c r="B216" s="38" t="s">
        <v>165</v>
      </c>
      <c r="C216" s="99">
        <v>237270.64</v>
      </c>
      <c r="D216" s="100"/>
    </row>
    <row r="217" spans="1:7" ht="25.5" hidden="1" customHeight="1" thickBot="1">
      <c r="A217" s="110" t="s">
        <v>330</v>
      </c>
      <c r="B217" s="111" t="s">
        <v>331</v>
      </c>
      <c r="C217" s="112">
        <v>22864</v>
      </c>
      <c r="D217" s="100"/>
    </row>
    <row r="218" spans="1:7" ht="29.25" hidden="1" customHeight="1" thickBot="1">
      <c r="A218" s="113" t="s">
        <v>171</v>
      </c>
      <c r="B218" s="114"/>
      <c r="C218" s="115"/>
    </row>
    <row r="219" spans="1:7" ht="46.5" hidden="1" customHeight="1" thickBot="1">
      <c r="A219" s="116" t="s">
        <v>166</v>
      </c>
      <c r="B219" s="117"/>
      <c r="C219" s="118"/>
    </row>
    <row r="220" spans="1:7" ht="44.25" hidden="1" customHeight="1" thickBot="1">
      <c r="A220" s="89" t="s">
        <v>1</v>
      </c>
      <c r="B220" s="90" t="s">
        <v>149</v>
      </c>
      <c r="C220" s="91" t="s">
        <v>150</v>
      </c>
    </row>
    <row r="221" spans="1:7" ht="15.75" hidden="1">
      <c r="A221" s="95" t="s">
        <v>253</v>
      </c>
      <c r="B221" s="108" t="s">
        <v>254</v>
      </c>
      <c r="C221" s="107">
        <v>82701</v>
      </c>
      <c r="G221" s="7"/>
    </row>
    <row r="222" spans="1:7" ht="15.75" hidden="1">
      <c r="A222" s="105" t="s">
        <v>255</v>
      </c>
      <c r="B222" s="108" t="s">
        <v>256</v>
      </c>
      <c r="C222" s="107">
        <v>51135</v>
      </c>
      <c r="G222" s="7"/>
    </row>
    <row r="223" spans="1:7" ht="15.75" hidden="1">
      <c r="A223" s="105" t="s">
        <v>257</v>
      </c>
      <c r="B223" s="108" t="s">
        <v>258</v>
      </c>
      <c r="C223" s="107">
        <v>62739</v>
      </c>
      <c r="G223" s="7"/>
    </row>
    <row r="224" spans="1:7" ht="15.75" hidden="1">
      <c r="A224" s="105" t="s">
        <v>259</v>
      </c>
      <c r="B224" s="108" t="s">
        <v>260</v>
      </c>
      <c r="C224" s="107">
        <v>41575</v>
      </c>
      <c r="G224" s="7"/>
    </row>
    <row r="225" spans="1:7" ht="15.75" hidden="1">
      <c r="A225" s="109" t="s">
        <v>167</v>
      </c>
      <c r="B225" s="108" t="s">
        <v>181</v>
      </c>
      <c r="C225" s="107"/>
      <c r="G225" s="7"/>
    </row>
    <row r="226" spans="1:7" ht="15.75" hidden="1">
      <c r="A226" s="105" t="s">
        <v>261</v>
      </c>
      <c r="B226" s="108" t="s">
        <v>262</v>
      </c>
      <c r="C226" s="107">
        <v>50211</v>
      </c>
      <c r="G226" s="7"/>
    </row>
    <row r="227" spans="1:7" ht="15.75" hidden="1">
      <c r="A227" s="105" t="s">
        <v>263</v>
      </c>
      <c r="B227" s="108" t="s">
        <v>264</v>
      </c>
      <c r="C227" s="107">
        <v>56267</v>
      </c>
      <c r="G227" s="7"/>
    </row>
    <row r="228" spans="1:7" ht="15.75" hidden="1">
      <c r="A228" s="105" t="s">
        <v>265</v>
      </c>
      <c r="B228" s="108" t="s">
        <v>266</v>
      </c>
      <c r="C228" s="107">
        <v>44872</v>
      </c>
      <c r="G228" s="7"/>
    </row>
    <row r="229" spans="1:7" ht="24.75" hidden="1" customHeight="1">
      <c r="A229" s="105" t="s">
        <v>267</v>
      </c>
      <c r="B229" s="108" t="s">
        <v>182</v>
      </c>
      <c r="C229" s="107">
        <v>36117</v>
      </c>
      <c r="G229" s="7"/>
    </row>
    <row r="230" spans="1:7" ht="15.75" hidden="1">
      <c r="A230" s="105" t="s">
        <v>268</v>
      </c>
      <c r="B230" s="108" t="s">
        <v>269</v>
      </c>
      <c r="C230" s="107">
        <v>86453</v>
      </c>
      <c r="G230" s="7"/>
    </row>
    <row r="231" spans="1:7" ht="15.75" hidden="1">
      <c r="A231" s="105" t="s">
        <v>270</v>
      </c>
      <c r="B231" s="108" t="s">
        <v>271</v>
      </c>
      <c r="C231" s="107">
        <v>127610</v>
      </c>
      <c r="G231" s="7"/>
    </row>
    <row r="232" spans="1:7" ht="15.75" hidden="1">
      <c r="A232" s="105" t="s">
        <v>272</v>
      </c>
      <c r="B232" s="108" t="s">
        <v>273</v>
      </c>
      <c r="C232" s="107">
        <v>77188</v>
      </c>
      <c r="G232" s="7"/>
    </row>
    <row r="233" spans="1:7" ht="15.75" hidden="1">
      <c r="A233" s="105" t="s">
        <v>274</v>
      </c>
      <c r="B233" s="108" t="s">
        <v>183</v>
      </c>
      <c r="C233" s="107">
        <v>47440</v>
      </c>
      <c r="G233" s="7"/>
    </row>
    <row r="234" spans="1:7" ht="15.75" hidden="1">
      <c r="A234" s="105" t="s">
        <v>275</v>
      </c>
      <c r="B234" s="108" t="s">
        <v>276</v>
      </c>
      <c r="C234" s="107">
        <v>46312</v>
      </c>
      <c r="G234" s="7"/>
    </row>
    <row r="235" spans="1:7" ht="15.75" hidden="1">
      <c r="A235" s="119" t="s">
        <v>277</v>
      </c>
      <c r="B235" s="120" t="s">
        <v>185</v>
      </c>
      <c r="C235" s="121">
        <v>38923</v>
      </c>
      <c r="G235" s="7"/>
    </row>
    <row r="236" spans="1:7" ht="15.75" hidden="1">
      <c r="A236" s="122" t="s">
        <v>332</v>
      </c>
      <c r="B236" s="108" t="s">
        <v>334</v>
      </c>
      <c r="C236" s="42">
        <v>66968</v>
      </c>
      <c r="G236" s="7"/>
    </row>
    <row r="237" spans="1:7" ht="15.75" hidden="1">
      <c r="A237" s="122" t="s">
        <v>333</v>
      </c>
      <c r="B237" s="108" t="s">
        <v>335</v>
      </c>
      <c r="C237" s="42">
        <v>42747</v>
      </c>
      <c r="G237" s="7"/>
    </row>
    <row r="238" spans="1:7" ht="18.75" hidden="1">
      <c r="A238" s="83" t="s">
        <v>321</v>
      </c>
      <c r="B238" s="84"/>
      <c r="C238" s="85"/>
      <c r="G238" s="7"/>
    </row>
    <row r="239" spans="1:7" ht="24.95" hidden="1" customHeight="1" thickBot="1">
      <c r="A239" s="86" t="s">
        <v>169</v>
      </c>
      <c r="B239" s="87"/>
      <c r="C239" s="88"/>
    </row>
    <row r="240" spans="1:7" ht="19.5" hidden="1" customHeight="1" thickBot="1">
      <c r="A240" s="89" t="s">
        <v>1</v>
      </c>
      <c r="B240" s="90" t="s">
        <v>149</v>
      </c>
      <c r="C240" s="91" t="s">
        <v>172</v>
      </c>
    </row>
    <row r="241" spans="1:11" ht="50.25" hidden="1" customHeight="1" thickBot="1">
      <c r="A241" s="123" t="s">
        <v>173</v>
      </c>
      <c r="B241" s="124"/>
      <c r="C241" s="125"/>
    </row>
    <row r="242" spans="1:11" ht="63" hidden="1" customHeight="1">
      <c r="A242" s="95" t="s">
        <v>174</v>
      </c>
      <c r="B242" s="96" t="s">
        <v>153</v>
      </c>
      <c r="C242" s="97">
        <f>'[5]1 сл'!C219*20/100</f>
        <v>0</v>
      </c>
    </row>
    <row r="243" spans="1:11" ht="79.5" hidden="1" customHeight="1">
      <c r="A243" s="98" t="s">
        <v>154</v>
      </c>
      <c r="B243" s="38" t="s">
        <v>155</v>
      </c>
      <c r="C243" s="97">
        <f>'[5]1 сл'!C220*20/100</f>
        <v>0</v>
      </c>
      <c r="K243" s="100"/>
    </row>
    <row r="244" spans="1:11" ht="83.25" hidden="1" customHeight="1">
      <c r="A244" s="98" t="s">
        <v>156</v>
      </c>
      <c r="B244" s="38" t="s">
        <v>157</v>
      </c>
      <c r="C244" s="97">
        <f>'[5]1 сл'!C221*20/100</f>
        <v>0</v>
      </c>
      <c r="K244" s="100"/>
    </row>
    <row r="245" spans="1:11" ht="94.5" hidden="1" customHeight="1">
      <c r="A245" s="98" t="s">
        <v>158</v>
      </c>
      <c r="B245" s="38" t="s">
        <v>159</v>
      </c>
      <c r="C245" s="97">
        <f>'[5]1 сл'!C222*20/100</f>
        <v>0</v>
      </c>
      <c r="K245" s="100"/>
    </row>
    <row r="246" spans="1:11" ht="31.5" hidden="1">
      <c r="A246" s="95" t="s">
        <v>308</v>
      </c>
      <c r="B246" s="108" t="s">
        <v>242</v>
      </c>
      <c r="C246" s="107">
        <v>12666</v>
      </c>
      <c r="G246" s="7"/>
    </row>
    <row r="247" spans="1:11" ht="31.5" hidden="1">
      <c r="A247" s="105" t="s">
        <v>309</v>
      </c>
      <c r="B247" s="106" t="s">
        <v>244</v>
      </c>
      <c r="C247" s="107">
        <v>25644</v>
      </c>
      <c r="G247" s="7"/>
    </row>
    <row r="248" spans="1:11" ht="24" hidden="1" customHeight="1">
      <c r="A248" s="105" t="s">
        <v>310</v>
      </c>
      <c r="B248" s="108" t="s">
        <v>246</v>
      </c>
      <c r="C248" s="107">
        <v>7479</v>
      </c>
      <c r="G248" s="7"/>
    </row>
    <row r="249" spans="1:11" ht="15.75" hidden="1">
      <c r="A249" s="105" t="s">
        <v>311</v>
      </c>
      <c r="B249" s="108" t="s">
        <v>248</v>
      </c>
      <c r="C249" s="107">
        <v>7320</v>
      </c>
      <c r="G249" s="7"/>
    </row>
    <row r="250" spans="1:11" ht="15.75" hidden="1">
      <c r="A250" s="109" t="s">
        <v>167</v>
      </c>
      <c r="B250" s="108" t="s">
        <v>181</v>
      </c>
      <c r="C250" s="107"/>
      <c r="G250" s="7"/>
    </row>
    <row r="251" spans="1:11" ht="31.5" hidden="1">
      <c r="A251" s="105" t="s">
        <v>312</v>
      </c>
      <c r="B251" s="108" t="s">
        <v>250</v>
      </c>
      <c r="C251" s="107">
        <v>10935</v>
      </c>
      <c r="G251" s="7"/>
    </row>
    <row r="252" spans="1:11" ht="24.75" hidden="1" customHeight="1">
      <c r="A252" s="105" t="s">
        <v>313</v>
      </c>
      <c r="B252" s="108" t="s">
        <v>252</v>
      </c>
      <c r="C252" s="107">
        <v>10752</v>
      </c>
      <c r="G252" s="7"/>
    </row>
    <row r="253" spans="1:11" ht="62.25" hidden="1" customHeight="1">
      <c r="A253" s="98" t="s">
        <v>160</v>
      </c>
      <c r="B253" s="38" t="s">
        <v>161</v>
      </c>
      <c r="C253" s="99">
        <f>C214*20/100</f>
        <v>42414.128000000004</v>
      </c>
      <c r="D253" s="100"/>
    </row>
    <row r="254" spans="1:11" ht="66" hidden="1" customHeight="1">
      <c r="A254" s="98" t="s">
        <v>162</v>
      </c>
      <c r="B254" s="38" t="s">
        <v>163</v>
      </c>
      <c r="C254" s="99">
        <f>C215*20/100</f>
        <v>37491.128000000004</v>
      </c>
      <c r="D254" s="100"/>
    </row>
    <row r="255" spans="1:11" ht="81" hidden="1" customHeight="1">
      <c r="A255" s="98" t="s">
        <v>164</v>
      </c>
      <c r="B255" s="38" t="s">
        <v>165</v>
      </c>
      <c r="C255" s="99">
        <f>C216*20/100</f>
        <v>47454.128000000004</v>
      </c>
      <c r="D255" s="100"/>
    </row>
    <row r="256" spans="1:11" ht="29.25" hidden="1" customHeight="1" thickBot="1">
      <c r="A256" s="113" t="s">
        <v>171</v>
      </c>
      <c r="B256" s="114"/>
      <c r="C256" s="115"/>
    </row>
    <row r="257" spans="1:7" ht="46.5" hidden="1" customHeight="1" thickBot="1">
      <c r="A257" s="116" t="s">
        <v>166</v>
      </c>
      <c r="B257" s="117"/>
      <c r="C257" s="118"/>
    </row>
    <row r="258" spans="1:7" ht="19.5" hidden="1" customHeight="1" thickBot="1">
      <c r="A258" s="89" t="s">
        <v>1</v>
      </c>
      <c r="B258" s="90" t="s">
        <v>149</v>
      </c>
      <c r="C258" s="91" t="s">
        <v>172</v>
      </c>
    </row>
    <row r="259" spans="1:7" ht="15.75" hidden="1">
      <c r="A259" s="95" t="s">
        <v>278</v>
      </c>
      <c r="B259" s="108" t="s">
        <v>254</v>
      </c>
      <c r="C259" s="107">
        <v>16543</v>
      </c>
      <c r="G259" s="7"/>
    </row>
    <row r="260" spans="1:7" ht="15.75" hidden="1">
      <c r="A260" s="105" t="s">
        <v>279</v>
      </c>
      <c r="B260" s="108" t="s">
        <v>256</v>
      </c>
      <c r="C260" s="107">
        <v>10229</v>
      </c>
      <c r="G260" s="7"/>
    </row>
    <row r="261" spans="1:7" ht="15.75" hidden="1">
      <c r="A261" s="105" t="s">
        <v>280</v>
      </c>
      <c r="B261" s="108" t="s">
        <v>258</v>
      </c>
      <c r="C261" s="107">
        <v>12551</v>
      </c>
      <c r="G261" s="7"/>
    </row>
    <row r="262" spans="1:7" ht="15.75" hidden="1">
      <c r="A262" s="105" t="s">
        <v>281</v>
      </c>
      <c r="B262" s="108" t="s">
        <v>260</v>
      </c>
      <c r="C262" s="107">
        <v>8309</v>
      </c>
      <c r="G262" s="7"/>
    </row>
    <row r="263" spans="1:7" ht="15.75" hidden="1">
      <c r="A263" s="105" t="s">
        <v>175</v>
      </c>
      <c r="B263" s="108" t="s">
        <v>181</v>
      </c>
      <c r="C263" s="107"/>
      <c r="G263" s="7"/>
    </row>
    <row r="264" spans="1:7" ht="15.75" hidden="1">
      <c r="A264" s="105" t="s">
        <v>282</v>
      </c>
      <c r="B264" s="108" t="s">
        <v>262</v>
      </c>
      <c r="C264" s="107">
        <v>10041</v>
      </c>
      <c r="G264" s="7"/>
    </row>
    <row r="265" spans="1:7" ht="15.75" hidden="1">
      <c r="A265" s="105" t="s">
        <v>283</v>
      </c>
      <c r="B265" s="108" t="s">
        <v>284</v>
      </c>
      <c r="C265" s="107">
        <v>11252</v>
      </c>
      <c r="G265" s="7"/>
    </row>
    <row r="266" spans="1:7" ht="15.75" hidden="1">
      <c r="A266" s="105" t="s">
        <v>285</v>
      </c>
      <c r="B266" s="108" t="s">
        <v>286</v>
      </c>
      <c r="C266" s="107">
        <v>8973</v>
      </c>
      <c r="G266" s="7"/>
    </row>
    <row r="267" spans="1:7" ht="31.5" hidden="1">
      <c r="A267" s="105" t="s">
        <v>287</v>
      </c>
      <c r="B267" s="108" t="s">
        <v>182</v>
      </c>
      <c r="C267" s="107">
        <v>7209</v>
      </c>
      <c r="G267" s="7"/>
    </row>
    <row r="268" spans="1:7" ht="15.75" hidden="1">
      <c r="A268" s="105" t="s">
        <v>288</v>
      </c>
      <c r="B268" s="108" t="s">
        <v>269</v>
      </c>
      <c r="C268" s="107">
        <v>17290</v>
      </c>
      <c r="G268" s="7"/>
    </row>
    <row r="269" spans="1:7" ht="15.75" hidden="1">
      <c r="A269" s="105" t="s">
        <v>289</v>
      </c>
      <c r="B269" s="108" t="s">
        <v>271</v>
      </c>
      <c r="C269" s="107">
        <v>25528</v>
      </c>
      <c r="G269" s="7"/>
    </row>
    <row r="270" spans="1:7" ht="15.75" hidden="1">
      <c r="A270" s="105" t="s">
        <v>290</v>
      </c>
      <c r="B270" s="108" t="s">
        <v>273</v>
      </c>
      <c r="C270" s="107">
        <v>15444</v>
      </c>
      <c r="G270" s="7"/>
    </row>
    <row r="271" spans="1:7" ht="15.75" hidden="1">
      <c r="A271" s="105" t="s">
        <v>291</v>
      </c>
      <c r="B271" s="108" t="s">
        <v>183</v>
      </c>
      <c r="C271" s="107">
        <v>9487</v>
      </c>
      <c r="G271" s="7"/>
    </row>
    <row r="272" spans="1:7" ht="15.75" hidden="1">
      <c r="A272" s="105" t="s">
        <v>292</v>
      </c>
      <c r="B272" s="108" t="s">
        <v>184</v>
      </c>
      <c r="C272" s="107">
        <v>9263</v>
      </c>
      <c r="G272" s="7"/>
    </row>
    <row r="273" spans="1:7" ht="16.5" hidden="1" thickBot="1">
      <c r="A273" s="126" t="s">
        <v>293</v>
      </c>
      <c r="B273" s="108" t="s">
        <v>185</v>
      </c>
      <c r="C273" s="107">
        <v>7779</v>
      </c>
      <c r="G273" s="7"/>
    </row>
    <row r="274" spans="1:7" ht="18.75" hidden="1">
      <c r="A274" s="83" t="s">
        <v>320</v>
      </c>
      <c r="B274" s="84"/>
      <c r="C274" s="85"/>
      <c r="G274" s="7"/>
    </row>
    <row r="275" spans="1:7" ht="24.95" hidden="1" customHeight="1" thickBot="1">
      <c r="A275" s="86" t="s">
        <v>169</v>
      </c>
      <c r="B275" s="87"/>
      <c r="C275" s="88"/>
    </row>
    <row r="276" spans="1:7" ht="19.5" hidden="1" customHeight="1" thickBot="1">
      <c r="A276" s="89" t="s">
        <v>1</v>
      </c>
      <c r="B276" s="90" t="s">
        <v>149</v>
      </c>
      <c r="C276" s="91" t="s">
        <v>172</v>
      </c>
    </row>
    <row r="277" spans="1:7" ht="31.5" hidden="1">
      <c r="A277" s="95" t="s">
        <v>314</v>
      </c>
      <c r="B277" s="108" t="s">
        <v>242</v>
      </c>
      <c r="C277" s="107">
        <v>25335</v>
      </c>
      <c r="G277" s="7"/>
    </row>
    <row r="278" spans="1:7" ht="31.5" hidden="1">
      <c r="A278" s="105" t="s">
        <v>315</v>
      </c>
      <c r="B278" s="106" t="s">
        <v>244</v>
      </c>
      <c r="C278" s="107">
        <v>51291</v>
      </c>
      <c r="G278" s="7"/>
    </row>
    <row r="279" spans="1:7" ht="21.75" hidden="1" customHeight="1">
      <c r="A279" s="105" t="s">
        <v>316</v>
      </c>
      <c r="B279" s="108" t="s">
        <v>246</v>
      </c>
      <c r="C279" s="107">
        <v>14960</v>
      </c>
      <c r="G279" s="7"/>
    </row>
    <row r="280" spans="1:7" ht="21" hidden="1" customHeight="1">
      <c r="A280" s="105" t="s">
        <v>317</v>
      </c>
      <c r="B280" s="108" t="s">
        <v>248</v>
      </c>
      <c r="C280" s="107">
        <v>14641</v>
      </c>
      <c r="G280" s="7"/>
    </row>
    <row r="281" spans="1:7" ht="15.75" hidden="1">
      <c r="A281" s="109" t="s">
        <v>167</v>
      </c>
      <c r="B281" s="108" t="s">
        <v>181</v>
      </c>
      <c r="C281" s="107"/>
      <c r="G281" s="7"/>
    </row>
    <row r="282" spans="1:7" ht="31.5" hidden="1">
      <c r="A282" s="105" t="s">
        <v>318</v>
      </c>
      <c r="B282" s="108" t="s">
        <v>250</v>
      </c>
      <c r="C282" s="107">
        <v>21872</v>
      </c>
      <c r="G282" s="7"/>
    </row>
    <row r="283" spans="1:7" ht="23.25" hidden="1" customHeight="1">
      <c r="A283" s="105" t="s">
        <v>319</v>
      </c>
      <c r="B283" s="108" t="s">
        <v>252</v>
      </c>
      <c r="C283" s="107">
        <v>21510</v>
      </c>
      <c r="G283" s="7"/>
    </row>
    <row r="284" spans="1:7" ht="99" hidden="1" customHeight="1">
      <c r="A284" s="98" t="s">
        <v>160</v>
      </c>
      <c r="B284" s="38" t="s">
        <v>161</v>
      </c>
      <c r="C284" s="99">
        <f>C214*40/100</f>
        <v>84828.256000000008</v>
      </c>
      <c r="D284" s="100"/>
    </row>
    <row r="285" spans="1:7" ht="96.75" hidden="1" customHeight="1">
      <c r="A285" s="98" t="s">
        <v>162</v>
      </c>
      <c r="B285" s="38" t="s">
        <v>163</v>
      </c>
      <c r="C285" s="99">
        <f>C215*40/100</f>
        <v>74982.256000000008</v>
      </c>
      <c r="D285" s="100"/>
    </row>
    <row r="286" spans="1:7" ht="99" hidden="1" customHeight="1">
      <c r="A286" s="98" t="s">
        <v>164</v>
      </c>
      <c r="B286" s="38" t="s">
        <v>165</v>
      </c>
      <c r="C286" s="99">
        <f>C216*40/100</f>
        <v>94908.256000000008</v>
      </c>
      <c r="D286" s="100"/>
    </row>
    <row r="287" spans="1:7" ht="29.25" hidden="1" customHeight="1" thickBot="1">
      <c r="A287" s="127" t="s">
        <v>171</v>
      </c>
      <c r="B287" s="128"/>
      <c r="C287" s="129"/>
    </row>
    <row r="288" spans="1:7" ht="19.5" hidden="1" customHeight="1" thickBot="1">
      <c r="A288" s="89" t="s">
        <v>1</v>
      </c>
      <c r="B288" s="90" t="s">
        <v>149</v>
      </c>
      <c r="C288" s="91" t="s">
        <v>172</v>
      </c>
    </row>
    <row r="289" spans="1:7" ht="46.5" hidden="1" customHeight="1" thickBot="1">
      <c r="A289" s="123" t="s">
        <v>166</v>
      </c>
      <c r="B289" s="124"/>
      <c r="C289" s="125"/>
    </row>
    <row r="290" spans="1:7" ht="15.75" hidden="1">
      <c r="A290" s="95" t="s">
        <v>294</v>
      </c>
      <c r="B290" s="108" t="s">
        <v>254</v>
      </c>
      <c r="C290" s="107">
        <v>33091</v>
      </c>
      <c r="G290" s="7"/>
    </row>
    <row r="291" spans="1:7" ht="15.75" hidden="1">
      <c r="A291" s="105" t="s">
        <v>295</v>
      </c>
      <c r="B291" s="108" t="s">
        <v>256</v>
      </c>
      <c r="C291" s="107">
        <v>20468</v>
      </c>
      <c r="G291" s="7"/>
    </row>
    <row r="292" spans="1:7" ht="15.75" hidden="1">
      <c r="A292" s="105" t="s">
        <v>296</v>
      </c>
      <c r="B292" s="108" t="s">
        <v>258</v>
      </c>
      <c r="C292" s="107">
        <v>25110</v>
      </c>
      <c r="G292" s="7"/>
    </row>
    <row r="293" spans="1:7" ht="15.75" hidden="1">
      <c r="A293" s="105" t="s">
        <v>297</v>
      </c>
      <c r="B293" s="108" t="s">
        <v>260</v>
      </c>
      <c r="C293" s="107">
        <v>16629</v>
      </c>
      <c r="G293" s="7"/>
    </row>
    <row r="294" spans="1:7" ht="15.75" hidden="1">
      <c r="A294" s="105" t="s">
        <v>176</v>
      </c>
      <c r="B294" s="108" t="s">
        <v>181</v>
      </c>
      <c r="C294" s="107"/>
      <c r="G294" s="7"/>
    </row>
    <row r="295" spans="1:7" ht="15.75" hidden="1">
      <c r="A295" s="105" t="s">
        <v>298</v>
      </c>
      <c r="B295" s="108" t="s">
        <v>262</v>
      </c>
      <c r="C295" s="107">
        <v>20092</v>
      </c>
      <c r="G295" s="7"/>
    </row>
    <row r="296" spans="1:7" ht="15.75" hidden="1">
      <c r="A296" s="105" t="s">
        <v>299</v>
      </c>
      <c r="B296" s="108" t="s">
        <v>264</v>
      </c>
      <c r="C296" s="107">
        <v>22512</v>
      </c>
      <c r="G296" s="7"/>
    </row>
    <row r="297" spans="1:7" ht="15.75" hidden="1">
      <c r="A297" s="105" t="s">
        <v>300</v>
      </c>
      <c r="B297" s="108" t="s">
        <v>266</v>
      </c>
      <c r="C297" s="107">
        <v>17956</v>
      </c>
      <c r="G297" s="7"/>
    </row>
    <row r="298" spans="1:7" ht="31.5" hidden="1">
      <c r="A298" s="105" t="s">
        <v>301</v>
      </c>
      <c r="B298" s="108" t="s">
        <v>182</v>
      </c>
      <c r="C298" s="107">
        <v>14432</v>
      </c>
      <c r="G298" s="7"/>
    </row>
    <row r="299" spans="1:7" ht="15.75" hidden="1">
      <c r="A299" s="105" t="s">
        <v>302</v>
      </c>
      <c r="B299" s="108" t="s">
        <v>269</v>
      </c>
      <c r="C299" s="107">
        <v>34585</v>
      </c>
      <c r="G299" s="7"/>
    </row>
    <row r="300" spans="1:7" ht="15.75" hidden="1">
      <c r="A300" s="105" t="s">
        <v>303</v>
      </c>
      <c r="B300" s="108" t="s">
        <v>271</v>
      </c>
      <c r="C300" s="107">
        <v>51061</v>
      </c>
      <c r="G300" s="7"/>
    </row>
    <row r="301" spans="1:7" ht="15.75" hidden="1">
      <c r="A301" s="105" t="s">
        <v>304</v>
      </c>
      <c r="B301" s="108" t="s">
        <v>273</v>
      </c>
      <c r="C301" s="107">
        <v>30894</v>
      </c>
      <c r="G301" s="7"/>
    </row>
    <row r="302" spans="1:7" ht="15.75" hidden="1">
      <c r="A302" s="105" t="s">
        <v>305</v>
      </c>
      <c r="B302" s="108" t="s">
        <v>183</v>
      </c>
      <c r="C302" s="107">
        <v>18983</v>
      </c>
      <c r="G302" s="7"/>
    </row>
    <row r="303" spans="1:7" ht="15.75" hidden="1">
      <c r="A303" s="105" t="s">
        <v>306</v>
      </c>
      <c r="B303" s="108" t="s">
        <v>184</v>
      </c>
      <c r="C303" s="107">
        <v>18537</v>
      </c>
      <c r="G303" s="7"/>
    </row>
    <row r="304" spans="1:7" ht="16.5" hidden="1" thickBot="1">
      <c r="A304" s="105" t="s">
        <v>307</v>
      </c>
      <c r="B304" s="108" t="s">
        <v>185</v>
      </c>
      <c r="C304" s="130">
        <v>15568</v>
      </c>
      <c r="G304" s="7"/>
    </row>
  </sheetData>
  <mergeCells count="38">
    <mergeCell ref="A21:C21"/>
    <mergeCell ref="D25:D27"/>
    <mergeCell ref="E25:E27"/>
    <mergeCell ref="F25:F27"/>
    <mergeCell ref="A28:C28"/>
    <mergeCell ref="A22:C22"/>
    <mergeCell ref="A23:C23"/>
    <mergeCell ref="A25:A27"/>
    <mergeCell ref="B25:B27"/>
    <mergeCell ref="C25:C27"/>
    <mergeCell ref="B57:C57"/>
    <mergeCell ref="A124:C124"/>
    <mergeCell ref="A148:C148"/>
    <mergeCell ref="A159:C159"/>
    <mergeCell ref="A183:C183"/>
    <mergeCell ref="A92:C92"/>
    <mergeCell ref="A100:C100"/>
    <mergeCell ref="A108:C108"/>
    <mergeCell ref="A112:C112"/>
    <mergeCell ref="A116:C116"/>
    <mergeCell ref="A105:A107"/>
    <mergeCell ref="C105:C107"/>
    <mergeCell ref="A289:C289"/>
    <mergeCell ref="A287:C287"/>
    <mergeCell ref="A239:C239"/>
    <mergeCell ref="A241:C241"/>
    <mergeCell ref="A257:C257"/>
    <mergeCell ref="A256:C256"/>
    <mergeCell ref="A189:C189"/>
    <mergeCell ref="A218:C218"/>
    <mergeCell ref="A219:C219"/>
    <mergeCell ref="A275:C275"/>
    <mergeCell ref="A202:C202"/>
    <mergeCell ref="A198:C198"/>
    <mergeCell ref="A199:C199"/>
    <mergeCell ref="A200:C200"/>
    <mergeCell ref="A238:C238"/>
    <mergeCell ref="A274:C274"/>
  </mergeCells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общий 100%</vt:lpstr>
      <vt:lpstr>'Прейскурант общий 100%'!Заголовки_для_печати</vt:lpstr>
      <vt:lpstr>'Прейскурант общий 100%'!Область_печати</vt:lpstr>
    </vt:vector>
  </TitlesOfParts>
  <Company>GBUZ KO GB2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 2</cp:lastModifiedBy>
  <cp:lastPrinted>2019-01-29T10:22:23Z</cp:lastPrinted>
  <dcterms:created xsi:type="dcterms:W3CDTF">2014-07-29T09:51:16Z</dcterms:created>
  <dcterms:modified xsi:type="dcterms:W3CDTF">2022-03-28T10:38:57Z</dcterms:modified>
</cp:coreProperties>
</file>